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48" windowWidth="15192" windowHeight="8448" activeTab="4"/>
  </bookViews>
  <sheets>
    <sheet name="Дод 1 доход " sheetId="1" r:id="rId1"/>
    <sheet name="Видат дод 2" sheetId="2" r:id="rId2"/>
    <sheet name="кредитування" sheetId="3" r:id="rId3"/>
    <sheet name="джерела" sheetId="4" r:id="rId4"/>
    <sheet name="програми" sheetId="5" r:id="rId5"/>
  </sheets>
  <externalReferences>
    <externalReference r:id="rId8"/>
  </externalReferences>
  <definedNames>
    <definedName name="_Б21000" localSheetId="4">#REF!</definedName>
    <definedName name="_Б21000">#REF!</definedName>
    <definedName name="_Б22000" localSheetId="4">#REF!</definedName>
    <definedName name="_Б22000">#REF!</definedName>
    <definedName name="_Б22100" localSheetId="4">#REF!</definedName>
    <definedName name="_Б22100">#REF!</definedName>
    <definedName name="_Б22110" localSheetId="4">#REF!</definedName>
    <definedName name="_Б22110">#REF!</definedName>
    <definedName name="_Б22111" localSheetId="4">#REF!</definedName>
    <definedName name="_Б22111">#REF!</definedName>
    <definedName name="_Б22112" localSheetId="4">#REF!</definedName>
    <definedName name="_Б22112">#REF!</definedName>
    <definedName name="_Б22200" localSheetId="4">#REF!</definedName>
    <definedName name="_Б22200">#REF!</definedName>
    <definedName name="_Б23000" localSheetId="4">#REF!</definedName>
    <definedName name="_Б23000">#REF!</definedName>
    <definedName name="_Б24000" localSheetId="4">#REF!</definedName>
    <definedName name="_Б24000">#REF!</definedName>
    <definedName name="_Б25000" localSheetId="4">#REF!</definedName>
    <definedName name="_Б25000">#REF!</definedName>
    <definedName name="_Б41000" localSheetId="4">#REF!</definedName>
    <definedName name="_Б41000">#REF!</definedName>
    <definedName name="_Б42000" localSheetId="4">#REF!</definedName>
    <definedName name="_Б42000">#REF!</definedName>
    <definedName name="_Б43000" localSheetId="4">#REF!</definedName>
    <definedName name="_Б43000">#REF!</definedName>
    <definedName name="_Б44000" localSheetId="4">#REF!</definedName>
    <definedName name="_Б44000">#REF!</definedName>
    <definedName name="_Б45000" localSheetId="4">#REF!</definedName>
    <definedName name="_Б45000">#REF!</definedName>
    <definedName name="_Б46000" localSheetId="4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4">#REF!</definedName>
    <definedName name="_ІБ900501">#REF!</definedName>
    <definedName name="_ІБ900502" localSheetId="4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a" localSheetId="4" hidden="1">{#N/A,#N/A,FALSE,"Лист4"}</definedName>
    <definedName name="a" hidden="1">{#N/A,#N/A,FALSE,"Лист4"}</definedName>
    <definedName name="aa" localSheetId="4">#REF!</definedName>
    <definedName name="aa">#REF!</definedName>
    <definedName name="aaaaa" localSheetId="4" hidden="1">{#N/A,#N/A,FALSE,"Лист4"}</definedName>
    <definedName name="aaaaa" hidden="1">{#N/A,#N/A,FALSE,"Лист4"}</definedName>
    <definedName name="aaaaaaaaaaaaaaaa" localSheetId="4" hidden="1">{#N/A,#N/A,FALSE,"Лист4"}</definedName>
    <definedName name="aaaaaaaaaaaaaaaa" hidden="1">{#N/A,#N/A,FALSE,"Лист4"}</definedName>
    <definedName name="aaaaaaaaaaaaaaaaaaa" localSheetId="4" hidden="1">{#N/A,#N/A,FALSE,"Лист4"}</definedName>
    <definedName name="aaaaaaaaaaaaaaaaaaa" hidden="1">{#N/A,#N/A,FALSE,"Лист4"}</definedName>
    <definedName name="aaaaaaaaaaaaaaaaaaaaaaaaaa" localSheetId="4" hidden="1">{#N/A,#N/A,FALSE,"Лист4"}</definedName>
    <definedName name="aaaaaaaaaaaaaaaaaaaaaaaaaa" hidden="1">{#N/A,#N/A,FALSE,"Лист4"}</definedName>
    <definedName name="ab" localSheetId="4" hidden="1">{#N/A,#N/A,FALSE,"Лист4"}</definedName>
    <definedName name="ab" hidden="1">{#N/A,#N/A,FALSE,"Лист4"}</definedName>
    <definedName name="am" localSheetId="4" hidden="1">{#N/A,#N/A,FALSE,"Лист4"}</definedName>
    <definedName name="am" hidden="1">{#N/A,#N/A,FALSE,"Лист4"}</definedName>
    <definedName name="ao" localSheetId="4" hidden="1">{#N/A,#N/A,FALSE,"Лист4"}</definedName>
    <definedName name="ao" hidden="1">{#N/A,#N/A,FALSE,"Лист4"}</definedName>
    <definedName name="aqqqqqq" localSheetId="4" hidden="1">{#N/A,#N/A,FALSE,"Лист4"}</definedName>
    <definedName name="aqqqqqq" hidden="1">{#N/A,#N/A,FALSE,"Лист4"}</definedName>
    <definedName name="as" localSheetId="4" hidden="1">{#N/A,#N/A,FALSE,"Лист4"}</definedName>
    <definedName name="as" hidden="1">{#N/A,#N/A,FALSE,"Лист4"}</definedName>
    <definedName name="asd" localSheetId="4" hidden="1">{#N/A,#N/A,FALSE,"Лист4"}</definedName>
    <definedName name="asd" hidden="1">{#N/A,#N/A,FALSE,"Лист4"}</definedName>
    <definedName name="asdd" localSheetId="4" hidden="1">{#N/A,#N/A,FALSE,"Лист4"}</definedName>
    <definedName name="asdd" hidden="1">{#N/A,#N/A,FALSE,"Лист4"}</definedName>
    <definedName name="asdf" localSheetId="3">#REF!</definedName>
    <definedName name="asdf" localSheetId="0">#REF!</definedName>
    <definedName name="asdf" localSheetId="2">#REF!</definedName>
    <definedName name="asdf" localSheetId="4">#REF!</definedName>
    <definedName name="asdf">#REF!</definedName>
    <definedName name="asdfg" localSheetId="4" hidden="1">{#N/A,#N/A,FALSE,"Лист4"}</definedName>
    <definedName name="asdfg" hidden="1">{#N/A,#N/A,FALSE,"Лист4"}</definedName>
    <definedName name="asdfgh" localSheetId="4" hidden="1">{#N/A,#N/A,FALSE,"Лист4"}</definedName>
    <definedName name="asdfgh" hidden="1">{#N/A,#N/A,FALSE,"Лист4"}</definedName>
    <definedName name="asdfghj" localSheetId="4" hidden="1">{#N/A,#N/A,FALSE,"Лист4"}</definedName>
    <definedName name="asdfghj" hidden="1">{#N/A,#N/A,FALSE,"Лист4"}</definedName>
    <definedName name="asdfghjk" localSheetId="4" hidden="1">{#N/A,#N/A,FALSE,"Лист4"}</definedName>
    <definedName name="asdfghjk" hidden="1">{#N/A,#N/A,FALSE,"Лист4"}</definedName>
    <definedName name="asdfghjkl" localSheetId="4" hidden="1">{#N/A,#N/A,FALSE,"Лист4"}</definedName>
    <definedName name="asdfghjkl" hidden="1">{#N/A,#N/A,FALSE,"Лист4"}</definedName>
    <definedName name="av" localSheetId="4" hidden="1">{#N/A,#N/A,FALSE,"Лист4"}</definedName>
    <definedName name="av" hidden="1">{#N/A,#N/A,FALSE,"Лист4"}</definedName>
    <definedName name="aw" localSheetId="4" hidden="1">{#N/A,#N/A,FALSE,"Лист4"}</definedName>
    <definedName name="aw" hidden="1">{#N/A,#N/A,FALSE,"Лист4"}</definedName>
    <definedName name="aww" localSheetId="4" hidden="1">{#N/A,#N/A,FALSE,"Лист4"}</definedName>
    <definedName name="aww" hidden="1">{#N/A,#N/A,FALSE,"Лист4"}</definedName>
    <definedName name="ax" localSheetId="4" hidden="1">{#N/A,#N/A,FALSE,"Лист4"}</definedName>
    <definedName name="ax" hidden="1">{#N/A,#N/A,FALSE,"Лист4"}</definedName>
    <definedName name="az" localSheetId="4" hidden="1">{#N/A,#N/A,FALSE,"Лист4"}</definedName>
    <definedName name="az" hidden="1">{#N/A,#N/A,FALSE,"Лист4"}</definedName>
    <definedName name="aza" localSheetId="4" hidden="1">{#N/A,#N/A,FALSE,"Лист4"}</definedName>
    <definedName name="aza" hidden="1">{#N/A,#N/A,FALSE,"Лист4"}</definedName>
    <definedName name="azd" localSheetId="4" hidden="1">{#N/A,#N/A,FALSE,"Лист4"}</definedName>
    <definedName name="azd" hidden="1">{#N/A,#N/A,FALSE,"Лист4"}</definedName>
    <definedName name="azz" localSheetId="4" hidden="1">{#N/A,#N/A,FALSE,"Лист4"}</definedName>
    <definedName name="azz" hidden="1">{#N/A,#N/A,FALSE,"Лист4"}</definedName>
    <definedName name="azzz" localSheetId="4" hidden="1">{#N/A,#N/A,FALSE,"Лист4"}</definedName>
    <definedName name="azzz" hidden="1">{#N/A,#N/A,FALSE,"Лист4"}</definedName>
    <definedName name="azzzz" localSheetId="4" hidden="1">{#N/A,#N/A,FALSE,"Лист4"}</definedName>
    <definedName name="azzzz" hidden="1">{#N/A,#N/A,FALSE,"Лист4"}</definedName>
    <definedName name="azzzzzzzzz" localSheetId="4" hidden="1">{#N/A,#N/A,FALSE,"Лист4"}</definedName>
    <definedName name="azzzzzzzzz" hidden="1">{#N/A,#N/A,FALSE,"Лист4"}</definedName>
    <definedName name="b" localSheetId="4" hidden="1">{#N/A,#N/A,FALSE,"Лист4"}</definedName>
    <definedName name="b" hidden="1">{#N/A,#N/A,FALSE,"Лист4"}</definedName>
    <definedName name="bb" localSheetId="4">#REF!</definedName>
    <definedName name="bb">#REF!</definedName>
    <definedName name="bbb" localSheetId="4">#REF!</definedName>
    <definedName name="bbb">#REF!</definedName>
    <definedName name="bbbb" localSheetId="4" hidden="1">{#N/A,#N/A,FALSE,"Лист4"}</definedName>
    <definedName name="bbbb" hidden="1">{#N/A,#N/A,FALSE,"Лист4"}</definedName>
    <definedName name="bbbbbbb" localSheetId="4" hidden="1">{#N/A,#N/A,FALSE,"Лист4"}</definedName>
    <definedName name="bbbbbbb" hidden="1">{#N/A,#N/A,FALSE,"Лист4"}</definedName>
    <definedName name="bbbbbbbbbbbbbbbb" localSheetId="4" hidden="1">{#N/A,#N/A,FALSE,"Лист4"}</definedName>
    <definedName name="bbbbbbbbbbbbbbbb" hidden="1">{#N/A,#N/A,FALSE,"Лист4"}</definedName>
    <definedName name="bbbbbbbbbbbbbbbbbbb" localSheetId="4" hidden="1">{#N/A,#N/A,FALSE,"Лист4"}</definedName>
    <definedName name="bbbbbbbbbbbbbbbbbbb" hidden="1">{#N/A,#N/A,FALSE,"Лист4"}</definedName>
    <definedName name="bbbbbbbbbbbbbbbbbbbb" localSheetId="4" hidden="1">{#N/A,#N/A,FALSE,"Лист4"}</definedName>
    <definedName name="bbbbbbbbbbbbbbbbbbbb" hidden="1">{#N/A,#N/A,FALSE,"Лист4"}</definedName>
    <definedName name="bbbbbbbbbbbbbbbbbbbbbbbbbbb" localSheetId="4" hidden="1">{#N/A,#N/A,FALSE,"Лист4"}</definedName>
    <definedName name="bbbbbbbbbbbbbbbbbbbbbbbbbbb" hidden="1">{#N/A,#N/A,FALSE,"Лист4"}</definedName>
    <definedName name="bbbbnnnn" localSheetId="4" hidden="1">{#N/A,#N/A,FALSE,"Лист4"}</definedName>
    <definedName name="bbbbnnnn" hidden="1">{#N/A,#N/A,FALSE,"Лист4"}</definedName>
    <definedName name="bbbm" localSheetId="4" hidden="1">{#N/A,#N/A,FALSE,"Лист4"}</definedName>
    <definedName name="bbbm" hidden="1">{#N/A,#N/A,FALSE,"Лист4"}</definedName>
    <definedName name="bbmm" localSheetId="4" hidden="1">{#N/A,#N/A,FALSE,"Лист4"}</definedName>
    <definedName name="bbmm" hidden="1">{#N/A,#N/A,FALSE,"Лист4"}</definedName>
    <definedName name="bi" localSheetId="4" hidden="1">{#N/A,#N/A,FALSE,"Лист4"}</definedName>
    <definedName name="bi" hidden="1">{#N/A,#N/A,FALSE,"Лист4"}</definedName>
    <definedName name="bn" localSheetId="4" hidden="1">{#N/A,#N/A,FALSE,"Лист4"}</definedName>
    <definedName name="bn" hidden="1">{#N/A,#N/A,FALSE,"Лист4"}</definedName>
    <definedName name="bo" localSheetId="4" hidden="1">{#N/A,#N/A,FALSE,"Лист4"}</definedName>
    <definedName name="bo" hidden="1">{#N/A,#N/A,FALSE,"Лист4"}</definedName>
    <definedName name="boo" localSheetId="4" hidden="1">{#N/A,#N/A,FALSE,"Лист4"}</definedName>
    <definedName name="boo" hidden="1">{#N/A,#N/A,FALSE,"Лист4"}</definedName>
    <definedName name="boooo" localSheetId="4" hidden="1">{#N/A,#N/A,FALSE,"Лист4"}</definedName>
    <definedName name="boooo" hidden="1">{#N/A,#N/A,FALSE,"Лист4"}</definedName>
    <definedName name="cde" localSheetId="4" hidden="1">{#N/A,#N/A,FALSE,"Лист4"}</definedName>
    <definedName name="cde" hidden="1">{#N/A,#N/A,FALSE,"Лист4"}</definedName>
    <definedName name="cp" localSheetId="4" hidden="1">{#N/A,#N/A,FALSE,"Лист4"}</definedName>
    <definedName name="cp" hidden="1">{#N/A,#N/A,FALSE,"Лист4"}</definedName>
    <definedName name="cv" localSheetId="4" hidden="1">{#N/A,#N/A,FALSE,"Лист4"}</definedName>
    <definedName name="cv" hidden="1">{#N/A,#N/A,FALSE,"Лист4"}</definedName>
    <definedName name="cvcvcv" localSheetId="4" hidden="1">{#N/A,#N/A,FALSE,"Лист4"}</definedName>
    <definedName name="cvcvcv" hidden="1">{#N/A,#N/A,FALSE,"Лист4"}</definedName>
    <definedName name="cvv" localSheetId="4" hidden="1">{#N/A,#N/A,FALSE,"Лист4"}</definedName>
    <definedName name="cvv" hidden="1">{#N/A,#N/A,FALSE,"Лист4"}</definedName>
    <definedName name="cvvv" localSheetId="4" hidden="1">{#N/A,#N/A,FALSE,"Лист4"}</definedName>
    <definedName name="cvvv" hidden="1">{#N/A,#N/A,FALSE,"Лист4"}</definedName>
    <definedName name="cvvvvvv" localSheetId="4" hidden="1">{#N/A,#N/A,FALSE,"Лист4"}</definedName>
    <definedName name="cvvvvvv" hidden="1">{#N/A,#N/A,FALSE,"Лист4"}</definedName>
    <definedName name="dc" localSheetId="4" hidden="1">{#N/A,#N/A,FALSE,"Лист4"}</definedName>
    <definedName name="dc" hidden="1">{#N/A,#N/A,FALSE,"Лист4"}</definedName>
    <definedName name="dcv" localSheetId="4" hidden="1">{#N/A,#N/A,FALSE,"Лист4"}</definedName>
    <definedName name="dcv" hidden="1">{#N/A,#N/A,FALSE,"Лист4"}</definedName>
    <definedName name="e" localSheetId="4" hidden="1">{#N/A,#N/A,FALSE,"Лист4"}</definedName>
    <definedName name="e" hidden="1">{#N/A,#N/A,FALSE,"Лист4"}</definedName>
    <definedName name="ea" localSheetId="4" hidden="1">{#N/A,#N/A,FALSE,"Лист4"}</definedName>
    <definedName name="ea" hidden="1">{#N/A,#N/A,FALSE,"Лист4"}</definedName>
    <definedName name="ecs" localSheetId="4" hidden="1">{#N/A,#N/A,FALSE,"Лист4"}</definedName>
    <definedName name="ecs" hidden="1">{#N/A,#N/A,FALSE,"Лист4"}</definedName>
    <definedName name="edc" localSheetId="4" hidden="1">{#N/A,#N/A,FALSE,"Лист4"}</definedName>
    <definedName name="edc" hidden="1">{#N/A,#N/A,FALSE,"Лист4"}</definedName>
    <definedName name="ee" localSheetId="4" hidden="1">{#N/A,#N/A,FALSE,"Лист4"}</definedName>
    <definedName name="ee" hidden="1">{#N/A,#N/A,FALSE,"Лист4"}</definedName>
    <definedName name="eee" localSheetId="4" hidden="1">{#N/A,#N/A,FALSE,"Лист4"}</definedName>
    <definedName name="eee" hidden="1">{#N/A,#N/A,FALSE,"Лист4"}</definedName>
    <definedName name="eeee" localSheetId="4" hidden="1">{#N/A,#N/A,FALSE,"Лист4"}</definedName>
    <definedName name="eeee" hidden="1">{#N/A,#N/A,FALSE,"Лист4"}</definedName>
    <definedName name="eeeee" localSheetId="4" hidden="1">{#N/A,#N/A,FALSE,"Лист4"}</definedName>
    <definedName name="eeeee" hidden="1">{#N/A,#N/A,FALSE,"Лист4"}</definedName>
    <definedName name="eeeeee" localSheetId="4" hidden="1">{#N/A,#N/A,FALSE,"Лист4"}</definedName>
    <definedName name="eeeeee" hidden="1">{#N/A,#N/A,FALSE,"Лист4"}</definedName>
    <definedName name="eeeeeeee" localSheetId="4" hidden="1">{#N/A,#N/A,FALSE,"Лист4"}</definedName>
    <definedName name="eeeeeeee" hidden="1">{#N/A,#N/A,FALSE,"Лист4"}</definedName>
    <definedName name="eeeeeeeee" localSheetId="4" hidden="1">{#N/A,#N/A,FALSE,"Лист4"}</definedName>
    <definedName name="eeeeeeeee" hidden="1">{#N/A,#N/A,FALSE,"Лист4"}</definedName>
    <definedName name="eeeeeeeeee" localSheetId="4" hidden="1">{#N/A,#N/A,FALSE,"Лист4"}</definedName>
    <definedName name="eeeeeeeeee" hidden="1">{#N/A,#N/A,FALSE,"Лист4"}</definedName>
    <definedName name="eeeeeeeeeeeeeeeeeeeee" localSheetId="4" hidden="1">{#N/A,#N/A,FALSE,"Лист4"}</definedName>
    <definedName name="eeeeeeeeeeeeeeeeeeeee" hidden="1">{#N/A,#N/A,FALSE,"Лист4"}</definedName>
    <definedName name="eeeeeeeeeeeeeeeeeeeeee" localSheetId="4" hidden="1">{#N/A,#N/A,FALSE,"Лист4"}</definedName>
    <definedName name="eeeeeeeeeeeeeeeeeeeeee" hidden="1">{#N/A,#N/A,FALSE,"Лист4"}</definedName>
    <definedName name="eeeeeeeeeeeeeeeeeeeeeee" localSheetId="4" hidden="1">{#N/A,#N/A,FALSE,"Лист4"}</definedName>
    <definedName name="eeeeeeeeeeeeeeeeeeeeeee" hidden="1">{#N/A,#N/A,FALSE,"Лист4"}</definedName>
    <definedName name="eeeeeeeeeeeeeeeeeeeeeeeeeeeeee" localSheetId="4" hidden="1">{#N/A,#N/A,FALSE,"Лист4"}</definedName>
    <definedName name="eeeeeeeeeeeeeeeeeeeeeeeeeeeeee" hidden="1">{#N/A,#N/A,FALSE,"Лист4"}</definedName>
    <definedName name="eeeeeeeeeeeeeeeeeeeeeer" localSheetId="4" hidden="1">{#N/A,#N/A,FALSE,"Лист4"}</definedName>
    <definedName name="eeeeeeeeeeeeeeeeeeeeeer" hidden="1">{#N/A,#N/A,FALSE,"Лист4"}</definedName>
    <definedName name="ei" localSheetId="4" hidden="1">{#N/A,#N/A,FALSE,"Лист4"}</definedName>
    <definedName name="ei" hidden="1">{#N/A,#N/A,FALSE,"Лист4"}</definedName>
    <definedName name="eo" localSheetId="4" hidden="1">{#N/A,#N/A,FALSE,"Лист4"}</definedName>
    <definedName name="eo" hidden="1">{#N/A,#N/A,FALSE,"Лист4"}</definedName>
    <definedName name="ep" localSheetId="4" hidden="1">{#N/A,#N/A,FALSE,"Лист4"}</definedName>
    <definedName name="ep" hidden="1">{#N/A,#N/A,FALSE,"Лист4"}</definedName>
    <definedName name="eq" localSheetId="4" hidden="1">{#N/A,#N/A,FALSE,"Лист4"}</definedName>
    <definedName name="eq" hidden="1">{#N/A,#N/A,FALSE,"Лист4"}</definedName>
    <definedName name="er" localSheetId="4" hidden="1">{#N/A,#N/A,FALSE,"Лист4"}</definedName>
    <definedName name="er" hidden="1">{#N/A,#N/A,FALSE,"Лист4"}</definedName>
    <definedName name="err" localSheetId="4" hidden="1">{#N/A,#N/A,FALSE,"Лист4"}</definedName>
    <definedName name="err" hidden="1">{#N/A,#N/A,FALSE,"Лист4"}</definedName>
    <definedName name="es" localSheetId="4" hidden="1">{#N/A,#N/A,FALSE,"Лист4"}</definedName>
    <definedName name="es" hidden="1">{#N/A,#N/A,FALSE,"Лист4"}</definedName>
    <definedName name="et" localSheetId="4" hidden="1">{#N/A,#N/A,FALSE,"Лист4"}</definedName>
    <definedName name="et" hidden="1">{#N/A,#N/A,FALSE,"Лист4"}</definedName>
    <definedName name="eu" localSheetId="4" hidden="1">{#N/A,#N/A,FALSE,"Лист4"}</definedName>
    <definedName name="eu" hidden="1">{#N/A,#N/A,FALSE,"Лист4"}</definedName>
    <definedName name="ew" localSheetId="4" hidden="1">{#N/A,#N/A,FALSE,"Лист4"}</definedName>
    <definedName name="ew" hidden="1">{#N/A,#N/A,FALSE,"Лист4"}</definedName>
    <definedName name="ewq" localSheetId="4" hidden="1">{#N/A,#N/A,FALSE,"Лист4"}</definedName>
    <definedName name="ewq" hidden="1">{#N/A,#N/A,FALSE,"Лист4"}</definedName>
    <definedName name="eww" localSheetId="4" hidden="1">{#N/A,#N/A,FALSE,"Лист4"}</definedName>
    <definedName name="eww" hidden="1">{#N/A,#N/A,FALSE,"Лист4"}</definedName>
    <definedName name="ey" localSheetId="4" hidden="1">{#N/A,#N/A,FALSE,"Лист4"}</definedName>
    <definedName name="ey" hidden="1">{#N/A,#N/A,FALSE,"Лист4"}</definedName>
    <definedName name="f" localSheetId="4" hidden="1">{#N/A,#N/A,FALSE,"Лист4"}</definedName>
    <definedName name="f" hidden="1">{#N/A,#N/A,FALSE,"Лист4"}</definedName>
    <definedName name="ff" localSheetId="4" hidden="1">{#N/A,#N/A,FALSE,"Лист4"}</definedName>
    <definedName name="ff" hidden="1">{#N/A,#N/A,FALSE,"Лист4"}</definedName>
    <definedName name="fff" localSheetId="4" hidden="1">{#N/A,#N/A,FALSE,"Лист4"}</definedName>
    <definedName name="fff" hidden="1">{#N/A,#N/A,FALSE,"Лист4"}</definedName>
    <definedName name="ffff" localSheetId="4" hidden="1">{#N/A,#N/A,FALSE,"Лист4"}</definedName>
    <definedName name="ffff" hidden="1">{#N/A,#N/A,FALSE,"Лист4"}</definedName>
    <definedName name="fffff" localSheetId="4" hidden="1">{#N/A,#N/A,FALSE,"Лист4"}</definedName>
    <definedName name="fffff" hidden="1">{#N/A,#N/A,FALSE,"Лист4"}</definedName>
    <definedName name="ffffffff" localSheetId="4" hidden="1">{#N/A,#N/A,FALSE,"Лист4"}</definedName>
    <definedName name="ffffffff" hidden="1">{#N/A,#N/A,FALSE,"Лист4"}</definedName>
    <definedName name="fffffffff" localSheetId="4" hidden="1">{#N/A,#N/A,FALSE,"Лист4"}</definedName>
    <definedName name="fffffffff" hidden="1">{#N/A,#N/A,FALSE,"Лист4"}</definedName>
    <definedName name="ffffffffffffff" localSheetId="4" hidden="1">{#N/A,#N/A,FALSE,"Лист4"}</definedName>
    <definedName name="ffffffffffffff" hidden="1">{#N/A,#N/A,FALSE,"Лист4"}</definedName>
    <definedName name="fffffffffffffff" localSheetId="4" hidden="1">{#N/A,#N/A,FALSE,"Лист4"}</definedName>
    <definedName name="fffffffffffffff" hidden="1">{#N/A,#N/A,FALSE,"Лист4"}</definedName>
    <definedName name="ffffffffffffffffff" localSheetId="4" hidden="1">{#N/A,#N/A,FALSE,"Лист4"}</definedName>
    <definedName name="ffffffffffffffffff" hidden="1">{#N/A,#N/A,FALSE,"Лист4"}</definedName>
    <definedName name="fffffffffffffffffff" localSheetId="4" hidden="1">{#N/A,#N/A,FALSE,"Лист4"}</definedName>
    <definedName name="fffffffffffffffffff" hidden="1">{#N/A,#N/A,FALSE,"Лист4"}</definedName>
    <definedName name="fffffffffffffffffffffffffffff" localSheetId="4" hidden="1">{#N/A,#N/A,FALSE,"Лист4"}</definedName>
    <definedName name="fffffffffffffffffffffffffffff" hidden="1">{#N/A,#N/A,FALSE,"Лист4"}</definedName>
    <definedName name="fffffffffffffffffffffffffffffff" localSheetId="4" hidden="1">{#N/A,#N/A,FALSE,"Лист4"}</definedName>
    <definedName name="fffffffffffffffffffffffffffffff" hidden="1">{#N/A,#N/A,FALSE,"Лист4"}</definedName>
    <definedName name="fo" localSheetId="4" hidden="1">{#N/A,#N/A,FALSE,"Лист4"}</definedName>
    <definedName name="fo" hidden="1">{#N/A,#N/A,FALSE,"Лист4"}</definedName>
    <definedName name="gfd" localSheetId="4" hidden="1">{#N/A,#N/A,FALSE,"Лист4"}</definedName>
    <definedName name="gfd" hidden="1">{#N/A,#N/A,FALSE,"Лист4"}</definedName>
    <definedName name="hg" localSheetId="4" hidden="1">{#N/A,#N/A,FALSE,"Лист4"}</definedName>
    <definedName name="hg" hidden="1">{#N/A,#N/A,FALSE,"Лист4"}</definedName>
    <definedName name="hp" localSheetId="4" hidden="1">{#N/A,#N/A,FALSE,"Лист4"}</definedName>
    <definedName name="hp" hidden="1">{#N/A,#N/A,FALSE,"Лист4"}</definedName>
    <definedName name="ies" localSheetId="4" hidden="1">{#N/A,#N/A,FALSE,"Лист4"}</definedName>
    <definedName name="ies" hidden="1">{#N/A,#N/A,FALSE,"Лист4"}</definedName>
    <definedName name="ik" localSheetId="4" hidden="1">{#N/A,#N/A,FALSE,"Лист4"}</definedName>
    <definedName name="ik" hidden="1">{#N/A,#N/A,FALSE,"Лист4"}</definedName>
    <definedName name="j" localSheetId="4" hidden="1">{#N/A,#N/A,FALSE,"Лист4"}</definedName>
    <definedName name="j" hidden="1">{#N/A,#N/A,FALSE,"Лист4"}</definedName>
    <definedName name="jh" localSheetId="4" hidden="1">{#N/A,#N/A,FALSE,"Лист4"}</definedName>
    <definedName name="jh" hidden="1">{#N/A,#N/A,FALSE,"Лист4"}</definedName>
    <definedName name="jhl" localSheetId="4" hidden="1">{#N/A,#N/A,FALSE,"Лист4"}</definedName>
    <definedName name="jhl" hidden="1">{#N/A,#N/A,FALSE,"Лист4"}</definedName>
    <definedName name="jjjjjjjjjjjjjjjjjjjjjjjjjjjjjjj" localSheetId="4" hidden="1">{#N/A,#N/A,FALSE,"Лист4"}</definedName>
    <definedName name="jjjjjjjjjjjjjjjjjjjjjjjjjjjjjjj" hidden="1">{#N/A,#N/A,FALSE,"Лист4"}</definedName>
    <definedName name="jjjjjjjjjjjjjjjjjjjjjjjjjjjjjjjjjjjjjjjjjjj" localSheetId="4" hidden="1">{#N/A,#N/A,FALSE,"Лист4"}</definedName>
    <definedName name="jjjjjjjjjjjjjjjjjjjjjjjjjjjjjjjjjjjjjjjjjjj" hidden="1">{#N/A,#N/A,FALSE,"Лист4"}</definedName>
    <definedName name="jxq" localSheetId="4" hidden="1">{#N/A,#N/A,FALSE,"Лист4"}</definedName>
    <definedName name="jxq" hidden="1">{#N/A,#N/A,FALSE,"Лист4"}</definedName>
    <definedName name="k" localSheetId="4" hidden="1">{#N/A,#N/A,FALSE,"Лист4"}</definedName>
    <definedName name="k" hidden="1">{#N/A,#N/A,FALSE,"Лист4"}</definedName>
    <definedName name="kjh" localSheetId="4" hidden="1">{#N/A,#N/A,FALSE,"Лист4"}</definedName>
    <definedName name="kjh" hidden="1">{#N/A,#N/A,FALSE,"Лист4"}</definedName>
    <definedName name="kk" localSheetId="4" hidden="1">{#N/A,#N/A,FALSE,"Лист4"}</definedName>
    <definedName name="kk" hidden="1">{#N/A,#N/A,FALSE,"Лист4"}</definedName>
    <definedName name="kkk" localSheetId="4" hidden="1">{#N/A,#N/A,FALSE,"Лист4"}</definedName>
    <definedName name="kkk" hidden="1">{#N/A,#N/A,FALSE,"Лист4"}</definedName>
    <definedName name="kkkkk" localSheetId="4" hidden="1">{#N/A,#N/A,FALSE,"Лист4"}</definedName>
    <definedName name="kkkkk" hidden="1">{#N/A,#N/A,FALSE,"Лист4"}</definedName>
    <definedName name="kkkkkk" localSheetId="4" hidden="1">{#N/A,#N/A,FALSE,"Лист4"}</definedName>
    <definedName name="kkkkkk" hidden="1">{#N/A,#N/A,FALSE,"Лист4"}</definedName>
    <definedName name="kkkkkkk" localSheetId="4" hidden="1">{#N/A,#N/A,FALSE,"Лист4"}</definedName>
    <definedName name="kkkkkkk" hidden="1">{#N/A,#N/A,FALSE,"Лист4"}</definedName>
    <definedName name="kkkkkkkk" localSheetId="4" hidden="1">{#N/A,#N/A,FALSE,"Лист4"}</definedName>
    <definedName name="kkkkkkkk" hidden="1">{#N/A,#N/A,FALSE,"Лист4"}</definedName>
    <definedName name="kkkkkkkkkk" localSheetId="4" hidden="1">{#N/A,#N/A,FALSE,"Лист4"}</definedName>
    <definedName name="kkkkkkkkkk" hidden="1">{#N/A,#N/A,FALSE,"Лист4"}</definedName>
    <definedName name="kkkkkkkkkkkkkkk" localSheetId="4" hidden="1">{#N/A,#N/A,FALSE,"Лист4"}</definedName>
    <definedName name="kkkkkkkkkkkkkkk" hidden="1">{#N/A,#N/A,FALSE,"Лист4"}</definedName>
    <definedName name="kkkkkkkkkkkkkkkkkkkkk" localSheetId="4" hidden="1">{#N/A,#N/A,FALSE,"Лист4"}</definedName>
    <definedName name="kkkkkkkkkkkkkkkkkkkkk" hidden="1">{#N/A,#N/A,FALSE,"Лист4"}</definedName>
    <definedName name="kl" localSheetId="4" hidden="1">{#N/A,#N/A,FALSE,"Лист4"}</definedName>
    <definedName name="kl" hidden="1">{#N/A,#N/A,FALSE,"Лист4"}</definedName>
    <definedName name="kla" localSheetId="4" hidden="1">{#N/A,#N/A,FALSE,"Лист4"}</definedName>
    <definedName name="kla" hidden="1">{#N/A,#N/A,FALSE,"Лист4"}</definedName>
    <definedName name="kll" localSheetId="4" hidden="1">{#N/A,#N/A,FALSE,"Лист4"}</definedName>
    <definedName name="kll" hidden="1">{#N/A,#N/A,FALSE,"Лист4"}</definedName>
    <definedName name="lcn" localSheetId="4" hidden="1">{#N/A,#N/A,FALSE,"Лист4"}</definedName>
    <definedName name="lcn" hidden="1">{#N/A,#N/A,FALSE,"Лист4"}</definedName>
    <definedName name="lf" localSheetId="4" hidden="1">{#N/A,#N/A,FALSE,"Лист4"}</definedName>
    <definedName name="lf" hidden="1">{#N/A,#N/A,FALSE,"Лист4"}</definedName>
    <definedName name="lk" localSheetId="4" hidden="1">{#N/A,#N/A,FALSE,"Лист4"}</definedName>
    <definedName name="lk" hidden="1">{#N/A,#N/A,FALSE,"Лист4"}</definedName>
    <definedName name="ll" localSheetId="4" hidden="1">{#N/A,#N/A,FALSE,"Лист4"}</definedName>
    <definedName name="ll" hidden="1">{#N/A,#N/A,FALSE,"Лист4"}</definedName>
    <definedName name="lllllllllllllll" localSheetId="4" hidden="1">{#N/A,#N/A,FALSE,"Лист4"}</definedName>
    <definedName name="lllllllllllllll" hidden="1">{#N/A,#N/A,FALSE,"Лист4"}</definedName>
    <definedName name="lllllllllllllllllllllll" localSheetId="4" hidden="1">{#N/A,#N/A,FALSE,"Лист4"}</definedName>
    <definedName name="lllllllllllllllllllllll" hidden="1">{#N/A,#N/A,FALSE,"Лист4"}</definedName>
    <definedName name="lllllllllllllllllllllllllllllllllllllllllllllll" localSheetId="4" hidden="1">{#N/A,#N/A,FALSE,"Лист4"}</definedName>
    <definedName name="lllllllllllllllllllllllllllllllllllllllllllllll" hidden="1">{#N/A,#N/A,FALSE,"Лист4"}</definedName>
    <definedName name="mb" localSheetId="4" hidden="1">{#N/A,#N/A,FALSE,"Лист4"}</definedName>
    <definedName name="mb" hidden="1">{#N/A,#N/A,FALSE,"Лист4"}</definedName>
    <definedName name="mi" localSheetId="4" hidden="1">{#N/A,#N/A,FALSE,"Лист4"}</definedName>
    <definedName name="mi" hidden="1">{#N/A,#N/A,FALSE,"Лист4"}</definedName>
    <definedName name="n" localSheetId="4" hidden="1">{#N/A,#N/A,FALSE,"Лист4"}</definedName>
    <definedName name="n" hidden="1">{#N/A,#N/A,FALSE,"Лист4"}</definedName>
    <definedName name="ne" localSheetId="4" hidden="1">{#N/A,#N/A,FALSE,"Лист4"}</definedName>
    <definedName name="ne" hidden="1">{#N/A,#N/A,FALSE,"Лист4"}</definedName>
    <definedName name="ni" localSheetId="4" hidden="1">{#N/A,#N/A,FALSE,"Лист4"}</definedName>
    <definedName name="ni" hidden="1">{#N/A,#N/A,FALSE,"Лист4"}</definedName>
    <definedName name="nm" localSheetId="4" hidden="1">{#N/A,#N/A,FALSE,"Лист4"}</definedName>
    <definedName name="nm" hidden="1">{#N/A,#N/A,FALSE,"Лист4"}</definedName>
    <definedName name="nmmmmmmmmmmmm" localSheetId="4" hidden="1">{#N/A,#N/A,FALSE,"Лист4"}</definedName>
    <definedName name="nmmmmmmmmmmmm" hidden="1">{#N/A,#N/A,FALSE,"Лист4"}</definedName>
    <definedName name="nmnm" localSheetId="4" hidden="1">{#N/A,#N/A,FALSE,"Лист4"}</definedName>
    <definedName name="nmnm" hidden="1">{#N/A,#N/A,FALSE,"Лист4"}</definedName>
    <definedName name="nnnn" localSheetId="4" hidden="1">{#N/A,#N/A,FALSE,"Лист4"}</definedName>
    <definedName name="nnnn" hidden="1">{#N/A,#N/A,FALSE,"Лист4"}</definedName>
    <definedName name="nnnnn" localSheetId="4" hidden="1">{#N/A,#N/A,FALSE,"Лист4"}</definedName>
    <definedName name="nnnnn" hidden="1">{#N/A,#N/A,FALSE,"Лист4"}</definedName>
    <definedName name="nnnnnn" localSheetId="4" hidden="1">{#N/A,#N/A,FALSE,"Лист4"}</definedName>
    <definedName name="nnnnnn" hidden="1">{#N/A,#N/A,FALSE,"Лист4"}</definedName>
    <definedName name="nnnnnnn" localSheetId="4" hidden="1">{#N/A,#N/A,FALSE,"Лист4"}</definedName>
    <definedName name="nnnnnnn" hidden="1">{#N/A,#N/A,FALSE,"Лист4"}</definedName>
    <definedName name="nnnnnnnnnnnn" localSheetId="4" hidden="1">{#N/A,#N/A,FALSE,"Лист4"}</definedName>
    <definedName name="nnnnnnnnnnnn" hidden="1">{#N/A,#N/A,FALSE,"Лист4"}</definedName>
    <definedName name="nnnnnnnnnnnnnnnnnnnnnnn" localSheetId="4" hidden="1">{#N/A,#N/A,FALSE,"Лист4"}</definedName>
    <definedName name="nnnnnnnnnnnnnnnnnnnnnnn" hidden="1">{#N/A,#N/A,FALSE,"Лист4"}</definedName>
    <definedName name="nnnnnnnnnnnnnnnnnnnnnnnnnnn" localSheetId="4" hidden="1">{#N/A,#N/A,FALSE,"Лист4"}</definedName>
    <definedName name="nnnnnnnnnnnnnnnnnnnnnnnnnnn" hidden="1">{#N/A,#N/A,FALSE,"Лист4"}</definedName>
    <definedName name="nnnnnnnnnnnnnnnnnnnnnnnnnnnnnn" localSheetId="4" hidden="1">{#N/A,#N/A,FALSE,"Лист4"}</definedName>
    <definedName name="nnnnnnnnnnnnnnnnnnnnnnnnnnnnnn" hidden="1">{#N/A,#N/A,FALSE,"Лист4"}</definedName>
    <definedName name="nnnnnnnnnnnnnnnnnnnnnnnnnnnnnnnnnnn" localSheetId="4" hidden="1">{#N/A,#N/A,FALSE,"Лист4"}</definedName>
    <definedName name="nnnnnnnnnnnnnnnnnnnnnnnnnnnnnnnnnnn" hidden="1">{#N/A,#N/A,FALSE,"Лист4"}</definedName>
    <definedName name="nnnnnnnnnnnnnnnnnnnnnnnnnnnnnnnnnnnnnn" localSheetId="4" hidden="1">{#N/A,#N/A,FALSE,"Лист4"}</definedName>
    <definedName name="nnnnnnnnnnnnnnnnnnnnnnnnnnnnnnnnnnnnnn" hidden="1">{#N/A,#N/A,FALSE,"Лист4"}</definedName>
    <definedName name="oa" localSheetId="4" hidden="1">{#N/A,#N/A,FALSE,"Лист4"}</definedName>
    <definedName name="oa" hidden="1">{#N/A,#N/A,FALSE,"Лист4"}</definedName>
    <definedName name="oer" localSheetId="4" hidden="1">{#N/A,#N/A,FALSE,"Лист4"}</definedName>
    <definedName name="oer" hidden="1">{#N/A,#N/A,FALSE,"Лист4"}</definedName>
    <definedName name="of" localSheetId="4" hidden="1">{#N/A,#N/A,FALSE,"Лист4"}</definedName>
    <definedName name="of" hidden="1">{#N/A,#N/A,FALSE,"Лист4"}</definedName>
    <definedName name="ooooooo" localSheetId="4" hidden="1">{#N/A,#N/A,FALSE,"Лист4"}</definedName>
    <definedName name="ooooooo" hidden="1">{#N/A,#N/A,FALSE,"Лист4"}</definedName>
    <definedName name="ooooooooo" localSheetId="4" hidden="1">{#N/A,#N/A,FALSE,"Лист4"}</definedName>
    <definedName name="ooooooooo" hidden="1">{#N/A,#N/A,FALSE,"Лист4"}</definedName>
    <definedName name="ooooooooooo" localSheetId="4" hidden="1">{#N/A,#N/A,FALSE,"Лист4"}</definedName>
    <definedName name="ooooooooooo" hidden="1">{#N/A,#N/A,FALSE,"Лист4"}</definedName>
    <definedName name="oooooooooooooo" localSheetId="4" hidden="1">{#N/A,#N/A,FALSE,"Лист4"}</definedName>
    <definedName name="oooooooooooooo" hidden="1">{#N/A,#N/A,FALSE,"Лист4"}</definedName>
    <definedName name="oooooooooooooooooooo" localSheetId="4" hidden="1">{#N/A,#N/A,FALSE,"Лист4"}</definedName>
    <definedName name="oooooooooooooooooooo" hidden="1">{#N/A,#N/A,FALSE,"Лист4"}</definedName>
    <definedName name="oooooooooooooooooooooooooooo" localSheetId="4" hidden="1">{#N/A,#N/A,FALSE,"Лист4"}</definedName>
    <definedName name="oooooooooooooooooooooooooooo" hidden="1">{#N/A,#N/A,FALSE,"Лист4"}</definedName>
    <definedName name="ooooooooooooooooooooooooooooooooo" localSheetId="4" hidden="1">{#N/A,#N/A,FALSE,"Лист4"}</definedName>
    <definedName name="ooooooooooooooooooooooooooooooooo" hidden="1">{#N/A,#N/A,FALSE,"Лист4"}</definedName>
    <definedName name="op" localSheetId="4" hidden="1">{#N/A,#N/A,FALSE,"Лист4"}</definedName>
    <definedName name="op" hidden="1">{#N/A,#N/A,FALSE,"Лист4"}</definedName>
    <definedName name="or" localSheetId="4" hidden="1">{#N/A,#N/A,FALSE,"Лист4"}</definedName>
    <definedName name="or" hidden="1">{#N/A,#N/A,FALSE,"Лист4"}</definedName>
    <definedName name="p" localSheetId="4" hidden="1">{#N/A,#N/A,FALSE,"Лист4"}</definedName>
    <definedName name="p" hidden="1">{#N/A,#N/A,FALSE,"Лист4"}</definedName>
    <definedName name="pg" localSheetId="4" hidden="1">{#N/A,#N/A,FALSE,"Лист4"}</definedName>
    <definedName name="pg" hidden="1">{#N/A,#N/A,FALSE,"Лист4"}</definedName>
    <definedName name="pppp" localSheetId="4" hidden="1">{#N/A,#N/A,FALSE,"Лист4"}</definedName>
    <definedName name="pppp" hidden="1">{#N/A,#N/A,FALSE,"Лист4"}</definedName>
    <definedName name="ppppppppp" localSheetId="4" hidden="1">{#N/A,#N/A,FALSE,"Лист4"}</definedName>
    <definedName name="ppppppppp" hidden="1">{#N/A,#N/A,FALSE,"Лист4"}</definedName>
    <definedName name="pppppppppp" localSheetId="4" hidden="1">{#N/A,#N/A,FALSE,"Лист4"}</definedName>
    <definedName name="pppppppppp" hidden="1">{#N/A,#N/A,FALSE,"Лист4"}</definedName>
    <definedName name="pppppppppppp" localSheetId="4" hidden="1">{#N/A,#N/A,FALSE,"Лист4"}</definedName>
    <definedName name="pppppppppppp" hidden="1">{#N/A,#N/A,FALSE,"Лист4"}</definedName>
    <definedName name="ppppppppppppp" localSheetId="4" hidden="1">{#N/A,#N/A,FALSE,"Лист4"}</definedName>
    <definedName name="ppppppppppppp" hidden="1">{#N/A,#N/A,FALSE,"Лист4"}</definedName>
    <definedName name="ppppppppppppppp" localSheetId="4" hidden="1">{#N/A,#N/A,FALSE,"Лист4"}</definedName>
    <definedName name="ppppppppppppppp" hidden="1">{#N/A,#N/A,FALSE,"Лист4"}</definedName>
    <definedName name="pppppppppppppppp" localSheetId="4" hidden="1">{#N/A,#N/A,FALSE,"Лист4"}</definedName>
    <definedName name="pppppppppppppppp" hidden="1">{#N/A,#N/A,FALSE,"Лист4"}</definedName>
    <definedName name="pppppppppppppppppp" localSheetId="4" hidden="1">{#N/A,#N/A,FALSE,"Лист4"}</definedName>
    <definedName name="pppppppppppppppppp" hidden="1">{#N/A,#N/A,FALSE,"Лист4"}</definedName>
    <definedName name="ppppppppppppppppppp" localSheetId="4" hidden="1">{#N/A,#N/A,FALSE,"Лист4"}</definedName>
    <definedName name="ppppppppppppppppppp" hidden="1">{#N/A,#N/A,FALSE,"Лист4"}</definedName>
    <definedName name="pppppppppppppppppppppppp" localSheetId="4" hidden="1">{#N/A,#N/A,FALSE,"Лист4"}</definedName>
    <definedName name="pppppppppppppppppppppppp" hidden="1">{#N/A,#N/A,FALSE,"Лист4"}</definedName>
    <definedName name="ppppppppppppppppppppppppp" localSheetId="4" hidden="1">{#N/A,#N/A,FALSE,"Лист4"}</definedName>
    <definedName name="ppppppppppppppppppppppppp" hidden="1">{#N/A,#N/A,FALSE,"Лист4"}</definedName>
    <definedName name="pppppppppppppppppppppppppp" localSheetId="4" hidden="1">{#N/A,#N/A,FALSE,"Лист4"}</definedName>
    <definedName name="pppppppppppppppppppppppppp" hidden="1">{#N/A,#N/A,FALSE,"Лист4"}</definedName>
    <definedName name="ppppppppppppppppppppppppppp" localSheetId="4" hidden="1">{#N/A,#N/A,FALSE,"Лист4"}</definedName>
    <definedName name="ppppppppppppppppppppppppppp" hidden="1">{#N/A,#N/A,FALSE,"Лист4"}</definedName>
    <definedName name="pq" localSheetId="4" hidden="1">{#N/A,#N/A,FALSE,"Лист4"}</definedName>
    <definedName name="pq" hidden="1">{#N/A,#N/A,FALSE,"Лист4"}</definedName>
    <definedName name="q" localSheetId="4" hidden="1">{#N/A,#N/A,FALSE,"Лист4"}</definedName>
    <definedName name="q" hidden="1">{#N/A,#N/A,FALSE,"Лист4"}</definedName>
    <definedName name="qa" localSheetId="4" hidden="1">{#N/A,#N/A,FALSE,"Лист4"}</definedName>
    <definedName name="qa" hidden="1">{#N/A,#N/A,FALSE,"Лист4"}</definedName>
    <definedName name="qaa" localSheetId="4" hidden="1">{#N/A,#N/A,FALSE,"Лист4"}</definedName>
    <definedName name="qaa" hidden="1">{#N/A,#N/A,FALSE,"Лист4"}</definedName>
    <definedName name="qaz" localSheetId="4" hidden="1">{#N/A,#N/A,FALSE,"Лист4"}</definedName>
    <definedName name="qaz" hidden="1">{#N/A,#N/A,FALSE,"Лист4"}</definedName>
    <definedName name="qe" localSheetId="4" hidden="1">{#N/A,#N/A,FALSE,"Лист4"}</definedName>
    <definedName name="qe" hidden="1">{#N/A,#N/A,FALSE,"Лист4"}</definedName>
    <definedName name="qee" localSheetId="4" hidden="1">{#N/A,#N/A,FALSE,"Лист4"}</definedName>
    <definedName name="qee" hidden="1">{#N/A,#N/A,FALSE,"Лист4"}</definedName>
    <definedName name="qi" localSheetId="4" hidden="1">{#N/A,#N/A,FALSE,"Лист4"}</definedName>
    <definedName name="qi" hidden="1">{#N/A,#N/A,FALSE,"Лист4"}</definedName>
    <definedName name="ql" localSheetId="4" hidden="1">{#N/A,#N/A,FALSE,"Лист4"}</definedName>
    <definedName name="ql" hidden="1">{#N/A,#N/A,FALSE,"Лист4"}</definedName>
    <definedName name="qmn" localSheetId="4" hidden="1">{#N/A,#N/A,FALSE,"Лист4"}</definedName>
    <definedName name="qmn" hidden="1">{#N/A,#N/A,FALSE,"Лист4"}</definedName>
    <definedName name="qo" localSheetId="4" hidden="1">{#N/A,#N/A,FALSE,"Лист4"}</definedName>
    <definedName name="qo" hidden="1">{#N/A,#N/A,FALSE,"Лист4"}</definedName>
    <definedName name="qoi" localSheetId="4" hidden="1">{#N/A,#N/A,FALSE,"Лист4"}</definedName>
    <definedName name="qoi" hidden="1">{#N/A,#N/A,FALSE,"Лист4"}</definedName>
    <definedName name="qp" localSheetId="4" hidden="1">{#N/A,#N/A,FALSE,"Лист4"}</definedName>
    <definedName name="qp" hidden="1">{#N/A,#N/A,FALSE,"Лист4"}</definedName>
    <definedName name="qpq" localSheetId="4" hidden="1">{#N/A,#N/A,FALSE,"Лист4"}</definedName>
    <definedName name="qpq" hidden="1">{#N/A,#N/A,FALSE,"Лист4"}</definedName>
    <definedName name="qpqpq" localSheetId="4" hidden="1">{#N/A,#N/A,FALSE,"Лист4"}</definedName>
    <definedName name="qpqpq" hidden="1">{#N/A,#N/A,FALSE,"Лист4"}</definedName>
    <definedName name="qq" localSheetId="4" hidden="1">{#N/A,#N/A,FALSE,"Лист4"}</definedName>
    <definedName name="qq" hidden="1">{#N/A,#N/A,FALSE,"Лист4"}</definedName>
    <definedName name="qqq" localSheetId="4" hidden="1">{#N/A,#N/A,FALSE,"Лист4"}</definedName>
    <definedName name="qqq" hidden="1">{#N/A,#N/A,FALSE,"Лист4"}</definedName>
    <definedName name="qqqq" localSheetId="4" hidden="1">{#N/A,#N/A,FALSE,"Лист4"}</definedName>
    <definedName name="qqqq" hidden="1">{#N/A,#N/A,FALSE,"Лист4"}</definedName>
    <definedName name="qqqqq" localSheetId="4" hidden="1">{#N/A,#N/A,FALSE,"Лист4"}</definedName>
    <definedName name="qqqqq" hidden="1">{#N/A,#N/A,FALSE,"Лист4"}</definedName>
    <definedName name="qqqqqq" localSheetId="4" hidden="1">{#N/A,#N/A,FALSE,"Лист4"}</definedName>
    <definedName name="qqqqqq" hidden="1">{#N/A,#N/A,FALSE,"Лист4"}</definedName>
    <definedName name="qqqqqqq" localSheetId="4" hidden="1">{#N/A,#N/A,FALSE,"Лист4"}</definedName>
    <definedName name="qqqqqqq" hidden="1">{#N/A,#N/A,FALSE,"Лист4"}</definedName>
    <definedName name="qqqqqqqq" localSheetId="4" hidden="1">{#N/A,#N/A,FALSE,"Лист4"}</definedName>
    <definedName name="qqqqqqqq" hidden="1">{#N/A,#N/A,FALSE,"Лист4"}</definedName>
    <definedName name="qqqqqqqqqq" localSheetId="4" hidden="1">{#N/A,#N/A,FALSE,"Лист4"}</definedName>
    <definedName name="qqqqqqqqqq" hidden="1">{#N/A,#N/A,FALSE,"Лист4"}</definedName>
    <definedName name="qqqqqqqqqqqqq" localSheetId="4" hidden="1">{#N/A,#N/A,FALSE,"Лист4"}</definedName>
    <definedName name="qqqqqqqqqqqqq" hidden="1">{#N/A,#N/A,FALSE,"Лист4"}</definedName>
    <definedName name="qqqqqqqqqqqqqq" localSheetId="4" hidden="1">{#N/A,#N/A,FALSE,"Лист4"}</definedName>
    <definedName name="qqqqqqqqqqqqqq" hidden="1">{#N/A,#N/A,FALSE,"Лист4"}</definedName>
    <definedName name="qqqqqqqqqqqqqqqqq" localSheetId="4" hidden="1">{#N/A,#N/A,FALSE,"Лист4"}</definedName>
    <definedName name="qqqqqqqqqqqqqqqqq" hidden="1">{#N/A,#N/A,FALSE,"Лист4"}</definedName>
    <definedName name="qqqqqqqqqqqqqqqqqqq" localSheetId="4" hidden="1">{#N/A,#N/A,FALSE,"Лист4"}</definedName>
    <definedName name="qqqqqqqqqqqqqqqqqqq" hidden="1">{#N/A,#N/A,FALSE,"Лист4"}</definedName>
    <definedName name="qqqqqqqqqqqqqqqqqqqq" localSheetId="4" hidden="1">{#N/A,#N/A,FALSE,"Лист4"}</definedName>
    <definedName name="qqqqqqqqqqqqqqqqqqqq" hidden="1">{#N/A,#N/A,FALSE,"Лист4"}</definedName>
    <definedName name="qqqqqqqqqqqqqqqqqqqqqq" localSheetId="4" hidden="1">{#N/A,#N/A,FALSE,"Лист4"}</definedName>
    <definedName name="qqqqqqqqqqqqqqqqqqqqqq" hidden="1">{#N/A,#N/A,FALSE,"Лист4"}</definedName>
    <definedName name="qqqqqqqqqqqqqqqqqqqqqqqqq" localSheetId="4" hidden="1">{#N/A,#N/A,FALSE,"Лист4"}</definedName>
    <definedName name="qqqqqqqqqqqqqqqqqqqqqqqqq" hidden="1">{#N/A,#N/A,FALSE,"Лист4"}</definedName>
    <definedName name="qqqqqqqqqqqqqqqqqqqqqqqqqq" localSheetId="4" hidden="1">{#N/A,#N/A,FALSE,"Лист4"}</definedName>
    <definedName name="qqqqqqqqqqqqqqqqqqqqqqqqqq" hidden="1">{#N/A,#N/A,FALSE,"Лист4"}</definedName>
    <definedName name="qqqqqqqqqqqqqqqqqqqqqqqqqqqqq" localSheetId="4" hidden="1">{#N/A,#N/A,FALSE,"Лист4"}</definedName>
    <definedName name="qqqqqqqqqqqqqqqqqqqqqqqqqqqqq" hidden="1">{#N/A,#N/A,FALSE,"Лист4"}</definedName>
    <definedName name="qqqqqqqqqqqqqqqqqqqqqqqqqqqqqq" localSheetId="4" hidden="1">{#N/A,#N/A,FALSE,"Лист4"}</definedName>
    <definedName name="qqqqqqqqqqqqqqqqqqqqqqqqqqqqqq" hidden="1">{#N/A,#N/A,FALSE,"Лист4"}</definedName>
    <definedName name="qqqqqqqqqqqqqqqqqqqqqqqqqqqqqqqqqqqqqqqqqqq" localSheetId="4" hidden="1">{#N/A,#N/A,FALSE,"Лист4"}</definedName>
    <definedName name="qqqqqqqqqqqqqqqqqqqqqqqqqqqqqqqqqqqqqqqqqqq" hidden="1">{#N/A,#N/A,FALSE,"Лист4"}</definedName>
    <definedName name="qqqqqqqr">'[1]Вид Ганущ'!$D$15</definedName>
    <definedName name="qqqqwwww" localSheetId="4" hidden="1">{#N/A,#N/A,FALSE,"Лист4"}</definedName>
    <definedName name="qqqqwwww" hidden="1">{#N/A,#N/A,FALSE,"Лист4"}</definedName>
    <definedName name="qqqwww" localSheetId="4" hidden="1">{#N/A,#N/A,FALSE,"Лист4"}</definedName>
    <definedName name="qqqwww" hidden="1">{#N/A,#N/A,FALSE,"Лист4"}</definedName>
    <definedName name="qqwweerr" localSheetId="4" hidden="1">{#N/A,#N/A,FALSE,"Лист4"}</definedName>
    <definedName name="qqwweerr" hidden="1">{#N/A,#N/A,FALSE,"Лист4"}</definedName>
    <definedName name="qr" localSheetId="4" hidden="1">{#N/A,#N/A,FALSE,"Лист4"}</definedName>
    <definedName name="qr" hidden="1">{#N/A,#N/A,FALSE,"Лист4"}</definedName>
    <definedName name="qrq" localSheetId="4" hidden="1">{#N/A,#N/A,FALSE,"Лист4"}</definedName>
    <definedName name="qrq" hidden="1">{#N/A,#N/A,FALSE,"Лист4"}</definedName>
    <definedName name="qrqrqr" localSheetId="4" hidden="1">{#N/A,#N/A,FALSE,"Лист4"}</definedName>
    <definedName name="qrqrqr" hidden="1">{#N/A,#N/A,FALSE,"Лист4"}</definedName>
    <definedName name="qrr" localSheetId="4" hidden="1">{#N/A,#N/A,FALSE,"Лист4"}</definedName>
    <definedName name="qrr" hidden="1">{#N/A,#N/A,FALSE,"Лист4"}</definedName>
    <definedName name="qrrq" localSheetId="4" hidden="1">{#N/A,#N/A,FALSE,"Лист4"}</definedName>
    <definedName name="qrrq" hidden="1">{#N/A,#N/A,FALSE,"Лист4"}</definedName>
    <definedName name="qrrr" localSheetId="4" hidden="1">{#N/A,#N/A,FALSE,"Лист4"}</definedName>
    <definedName name="qrrr" hidden="1">{#N/A,#N/A,FALSE,"Лист4"}</definedName>
    <definedName name="qt" localSheetId="4" hidden="1">{#N/A,#N/A,FALSE,"Лист4"}</definedName>
    <definedName name="qt" hidden="1">{#N/A,#N/A,FALSE,"Лист4"}</definedName>
    <definedName name="qtt" localSheetId="4" hidden="1">{#N/A,#N/A,FALSE,"Лист4"}</definedName>
    <definedName name="qtt" hidden="1">{#N/A,#N/A,FALSE,"Лист4"}</definedName>
    <definedName name="qty" localSheetId="4" hidden="1">{#N/A,#N/A,FALSE,"Лист4"}</definedName>
    <definedName name="qty" hidden="1">{#N/A,#N/A,FALSE,"Лист4"}</definedName>
    <definedName name="qu" localSheetId="4" hidden="1">{#N/A,#N/A,FALSE,"Лист4"}</definedName>
    <definedName name="qu" hidden="1">{#N/A,#N/A,FALSE,"Лист4"}</definedName>
    <definedName name="quu" localSheetId="4" hidden="1">{#N/A,#N/A,FALSE,"Лист4"}</definedName>
    <definedName name="quu" hidden="1">{#N/A,#N/A,FALSE,"Лист4"}</definedName>
    <definedName name="quuu" localSheetId="4" hidden="1">{#N/A,#N/A,FALSE,"Лист4"}</definedName>
    <definedName name="quuu" hidden="1">{#N/A,#N/A,FALSE,"Лист4"}</definedName>
    <definedName name="qw" localSheetId="4" hidden="1">{#N/A,#N/A,FALSE,"Лист4"}</definedName>
    <definedName name="qw" hidden="1">{#N/A,#N/A,FALSE,"Лист4"}</definedName>
    <definedName name="qwe" localSheetId="4" hidden="1">{#N/A,#N/A,FALSE,"Лист4"}</definedName>
    <definedName name="qwe" hidden="1">{#N/A,#N/A,FALSE,"Лист4"}</definedName>
    <definedName name="qwee" localSheetId="4" hidden="1">{#N/A,#N/A,FALSE,"Лист4"}</definedName>
    <definedName name="qwee" hidden="1">{#N/A,#N/A,FALSE,"Лист4"}</definedName>
    <definedName name="qweee" localSheetId="4" hidden="1">{#N/A,#N/A,FALSE,"Лист4"}</definedName>
    <definedName name="qweee" hidden="1">{#N/A,#N/A,FALSE,"Лист4"}</definedName>
    <definedName name="qweeee" localSheetId="4" hidden="1">{#N/A,#N/A,FALSE,"Лист4"}</definedName>
    <definedName name="qweeee" hidden="1">{#N/A,#N/A,FALSE,"Лист4"}</definedName>
    <definedName name="qweeeee" localSheetId="4" hidden="1">{#N/A,#N/A,FALSE,"Лист4"}</definedName>
    <definedName name="qweeeee" hidden="1">{#N/A,#N/A,FALSE,"Лист4"}</definedName>
    <definedName name="qweeeeee" localSheetId="4" hidden="1">{#N/A,#N/A,FALSE,"Лист4"}</definedName>
    <definedName name="qweeeeee" hidden="1">{#N/A,#N/A,FALSE,"Лист4"}</definedName>
    <definedName name="qwer" localSheetId="4" hidden="1">{#N/A,#N/A,FALSE,"Лист4"}</definedName>
    <definedName name="qwer" hidden="1">{#N/A,#N/A,FALSE,"Лист4"}</definedName>
    <definedName name="qwern" localSheetId="4" hidden="1">{#N/A,#N/A,FALSE,"Лист4"}</definedName>
    <definedName name="qwern" hidden="1">{#N/A,#N/A,FALSE,"Лист4"}</definedName>
    <definedName name="qwert" localSheetId="4" hidden="1">{#N/A,#N/A,FALSE,"Лист4"}</definedName>
    <definedName name="qwert" hidden="1">{#N/A,#N/A,FALSE,"Лист4"}</definedName>
    <definedName name="qwerty" localSheetId="4" hidden="1">{#N/A,#N/A,FALSE,"Лист4"}</definedName>
    <definedName name="qwerty" hidden="1">{#N/A,#N/A,FALSE,"Лист4"}</definedName>
    <definedName name="qwertyu" localSheetId="4" hidden="1">{#N/A,#N/A,FALSE,"Лист4"}</definedName>
    <definedName name="qwertyu" hidden="1">{#N/A,#N/A,FALSE,"Лист4"}</definedName>
    <definedName name="qwertyui" localSheetId="4" hidden="1">{#N/A,#N/A,FALSE,"Лист4"}</definedName>
    <definedName name="qwertyui" hidden="1">{#N/A,#N/A,FALSE,"Лист4"}</definedName>
    <definedName name="qwertyuio" localSheetId="4" hidden="1">{#N/A,#N/A,FALSE,"Лист4"}</definedName>
    <definedName name="qwertyuio" hidden="1">{#N/A,#N/A,FALSE,"Лист4"}</definedName>
    <definedName name="qwertyuiop" localSheetId="4" hidden="1">{#N/A,#N/A,FALSE,"Лист4"}</definedName>
    <definedName name="qwertyuiop" hidden="1">{#N/A,#N/A,FALSE,"Лист4"}</definedName>
    <definedName name="qwq" localSheetId="4" hidden="1">{#N/A,#N/A,FALSE,"Лист4"}</definedName>
    <definedName name="qwq" hidden="1">{#N/A,#N/A,FALSE,"Лист4"}</definedName>
    <definedName name="qww" localSheetId="4" hidden="1">{#N/A,#N/A,FALSE,"Лист4"}</definedName>
    <definedName name="qww" hidden="1">{#N/A,#N/A,FALSE,"Лист4"}</definedName>
    <definedName name="qwwee" localSheetId="4" hidden="1">{#N/A,#N/A,FALSE,"Лист4"}</definedName>
    <definedName name="qwwee" hidden="1">{#N/A,#N/A,FALSE,"Лист4"}</definedName>
    <definedName name="qwwq" localSheetId="4" hidden="1">{#N/A,#N/A,FALSE,"Лист4"}</definedName>
    <definedName name="qwwq" hidden="1">{#N/A,#N/A,FALSE,"Лист4"}</definedName>
    <definedName name="qwww" localSheetId="4" hidden="1">{#N/A,#N/A,FALSE,"Лист4"}</definedName>
    <definedName name="qwww" hidden="1">{#N/A,#N/A,FALSE,"Лист4"}</definedName>
    <definedName name="qy" localSheetId="4" hidden="1">{#N/A,#N/A,FALSE,"Лист4"}</definedName>
    <definedName name="qy" hidden="1">{#N/A,#N/A,FALSE,"Лист4"}</definedName>
    <definedName name="qyy" localSheetId="4" hidden="1">{#N/A,#N/A,FALSE,"Лист4"}</definedName>
    <definedName name="qyy" hidden="1">{#N/A,#N/A,FALSE,"Лист4"}</definedName>
    <definedName name="qyyy" localSheetId="4" hidden="1">{#N/A,#N/A,FALSE,"Лист4"}</definedName>
    <definedName name="qyyy" hidden="1">{#N/A,#N/A,FALSE,"Лист4"}</definedName>
    <definedName name="qzu" localSheetId="4" hidden="1">{#N/A,#N/A,FALSE,"Лист4"}</definedName>
    <definedName name="qzu" hidden="1">{#N/A,#N/A,FALSE,"Лист4"}</definedName>
    <definedName name="ra" localSheetId="4" hidden="1">{#N/A,#N/A,FALSE,"Лист4"}</definedName>
    <definedName name="ra" hidden="1">{#N/A,#N/A,FALSE,"Лист4"}</definedName>
    <definedName name="rb" localSheetId="4" hidden="1">{#N/A,#N/A,FALSE,"Лист4"}</definedName>
    <definedName name="rb" hidden="1">{#N/A,#N/A,FALSE,"Лист4"}</definedName>
    <definedName name="RD" localSheetId="4" hidden="1">{#N/A,#N/A,FALSE,"Лист4"}</definedName>
    <definedName name="rd" hidden="1">{#N/A,#N/A,FALSE,"Лист4"}</definedName>
    <definedName name="rdd" localSheetId="4" hidden="1">{#N/A,#N/A,FALSE,"Лист4"}</definedName>
    <definedName name="rdd" hidden="1">{#N/A,#N/A,FALSE,"Лист4"}</definedName>
    <definedName name="rddddd" localSheetId="4" hidden="1">{#N/A,#N/A,FALSE,"Лист4"}</definedName>
    <definedName name="rddddd" hidden="1">{#N/A,#N/A,FALSE,"Лист4"}</definedName>
    <definedName name="req" localSheetId="4" hidden="1">{#N/A,#N/A,FALSE,"Лист4"}</definedName>
    <definedName name="req" hidden="1">{#N/A,#N/A,FALSE,"Лист4"}</definedName>
    <definedName name="rewq" localSheetId="4" hidden="1">{#N/A,#N/A,FALSE,"Лист4"}</definedName>
    <definedName name="rewq" hidden="1">{#N/A,#N/A,FALSE,"Лист4"}</definedName>
    <definedName name="rf" localSheetId="4" hidden="1">{#N/A,#N/A,FALSE,"Лист4"}</definedName>
    <definedName name="rf" hidden="1">{#N/A,#N/A,FALSE,"Лист4"}</definedName>
    <definedName name="rfv" localSheetId="4" hidden="1">{#N/A,#N/A,FALSE,"Лист4"}</definedName>
    <definedName name="rfv" hidden="1">{#N/A,#N/A,FALSE,"Лист4"}</definedName>
    <definedName name="rg" localSheetId="4" hidden="1">{#N/A,#N/A,FALSE,"Лист4"}</definedName>
    <definedName name="rg" hidden="1">{#N/A,#N/A,FALSE,"Лист4"}</definedName>
    <definedName name="rh" localSheetId="4" hidden="1">{#N/A,#N/A,FALSE,"Лист4"}</definedName>
    <definedName name="rh" hidden="1">{#N/A,#N/A,FALSE,"Лист4"}</definedName>
    <definedName name="ri" localSheetId="4" hidden="1">{#N/A,#N/A,FALSE,"Лист4"}</definedName>
    <definedName name="ri" hidden="1">{#N/A,#N/A,FALSE,"Лист4"}</definedName>
    <definedName name="rj" localSheetId="4" hidden="1">{#N/A,#N/A,FALSE,"Лист4"}</definedName>
    <definedName name="rj" hidden="1">{#N/A,#N/A,FALSE,"Лист4"}</definedName>
    <definedName name="rk" localSheetId="4" hidden="1">{#N/A,#N/A,FALSE,"Лист4"}</definedName>
    <definedName name="rk" hidden="1">{#N/A,#N/A,FALSE,"Лист4"}</definedName>
    <definedName name="rl" localSheetId="4" hidden="1">{#N/A,#N/A,FALSE,"Лист4"}</definedName>
    <definedName name="rl" hidden="1">{#N/A,#N/A,FALSE,"Лист4"}</definedName>
    <definedName name="rm" localSheetId="4" hidden="1">{#N/A,#N/A,FALSE,"Лист4"}</definedName>
    <definedName name="rm" hidden="1">{#N/A,#N/A,FALSE,"Лист4"}</definedName>
    <definedName name="rn" localSheetId="4" hidden="1">{#N/A,#N/A,FALSE,"Лист4"}</definedName>
    <definedName name="rn" hidden="1">{#N/A,#N/A,FALSE,"Лист4"}</definedName>
    <definedName name="ro" localSheetId="4" hidden="1">{#N/A,#N/A,FALSE,"Лист4"}</definedName>
    <definedName name="ro" hidden="1">{#N/A,#N/A,FALSE,"Лист4"}</definedName>
    <definedName name="rooo" localSheetId="4" hidden="1">{#N/A,#N/A,FALSE,"Лист4"}</definedName>
    <definedName name="rooo" hidden="1">{#N/A,#N/A,FALSE,"Лист4"}</definedName>
    <definedName name="rororo" localSheetId="4" hidden="1">{#N/A,#N/A,FALSE,"Лист4"}</definedName>
    <definedName name="rororo" hidden="1">{#N/A,#N/A,FALSE,"Лист4"}</definedName>
    <definedName name="rq" localSheetId="4" hidden="1">{#N/A,#N/A,FALSE,"Лист4"}</definedName>
    <definedName name="rq" hidden="1">{#N/A,#N/A,FALSE,"Лист4"}</definedName>
    <definedName name="rqq" localSheetId="4">'[1]Вид Ганущ'!$J$9</definedName>
    <definedName name="rqq" hidden="1">{#N/A,#N/A,FALSE,"Лист4"}</definedName>
    <definedName name="rqr" localSheetId="4" hidden="1">{#N/A,#N/A,FALSE,"Лист4"}</definedName>
    <definedName name="rqr" hidden="1">{#N/A,#N/A,FALSE,"Лист4"}</definedName>
    <definedName name="rrq" localSheetId="4">'[1]Вид Ганущ'!$R$5</definedName>
    <definedName name="rrq" hidden="1">{#N/A,#N/A,FALSE,"Лист4"}</definedName>
    <definedName name="rrqq">'[1]Вид Ганущ'!$O$5</definedName>
    <definedName name="rrr" localSheetId="4">'[1]Вид Ганущ'!$E$15</definedName>
    <definedName name="rrr" hidden="1">{#N/A,#N/A,FALSE,"Лист4"}</definedName>
    <definedName name="rrrr">'[1]Вид Ганущ'!$J$15</definedName>
    <definedName name="rrrrrr">'[1]Вид Ганущ'!$K$15</definedName>
    <definedName name="rrrrrrr" localSheetId="4" hidden="1">{#N/A,#N/A,FALSE,"Лист4"}</definedName>
    <definedName name="rrrrrrr" hidden="1">{#N/A,#N/A,FALSE,"Лист4"}</definedName>
    <definedName name="rrrrrrrrrr" localSheetId="4" hidden="1">{#N/A,#N/A,FALSE,"Лист4"}</definedName>
    <definedName name="rrrrrrrrrr" hidden="1">{#N/A,#N/A,FALSE,"Лист4"}</definedName>
    <definedName name="rrrrrrrrrrrrrrrr" localSheetId="4" hidden="1">{#N/A,#N/A,FALSE,"Лист4"}</definedName>
    <definedName name="rrrrrrrrrrrrrrrr" hidden="1">{#N/A,#N/A,FALSE,"Лист4"}</definedName>
    <definedName name="rrrrrrrrrrrrrrrrrr" localSheetId="4" hidden="1">{#N/A,#N/A,FALSE,"Лист4"}</definedName>
    <definedName name="rrrrrrrrrrrrrrrrrr" hidden="1">{#N/A,#N/A,FALSE,"Лист4"}</definedName>
    <definedName name="rrt" localSheetId="4" hidden="1">{#N/A,#N/A,FALSE,"Лист4"}</definedName>
    <definedName name="rrt" hidden="1">{#N/A,#N/A,FALSE,"Лист4"}</definedName>
    <definedName name="rrtt" localSheetId="4" hidden="1">{#N/A,#N/A,FALSE,"Лист4"}</definedName>
    <definedName name="rrtt" hidden="1">{#N/A,#N/A,FALSE,"Лист4"}</definedName>
    <definedName name="rs" localSheetId="4" hidden="1">{#N/A,#N/A,FALSE,"Лист4"}</definedName>
    <definedName name="rs" hidden="1">{#N/A,#N/A,FALSE,"Лист4"}</definedName>
    <definedName name="rt" localSheetId="4" hidden="1">{#N/A,#N/A,FALSE,"Лист4"}</definedName>
    <definedName name="rt" hidden="1">{#N/A,#N/A,FALSE,"Лист4"}</definedName>
    <definedName name="ru" localSheetId="4" hidden="1">{#N/A,#N/A,FALSE,"Лист4"}</definedName>
    <definedName name="ru" hidden="1">{#N/A,#N/A,FALSE,"Лист4"}</definedName>
    <definedName name="rv" localSheetId="4" hidden="1">{#N/A,#N/A,FALSE,"Лист4"}</definedName>
    <definedName name="rv" hidden="1">{#N/A,#N/A,FALSE,"Лист4"}</definedName>
    <definedName name="rx" localSheetId="4" hidden="1">{#N/A,#N/A,FALSE,"Лист4"}</definedName>
    <definedName name="rx" hidden="1">{#N/A,#N/A,FALSE,"Лист4"}</definedName>
    <definedName name="ry" localSheetId="4" hidden="1">{#N/A,#N/A,FALSE,"Лист4"}</definedName>
    <definedName name="ry" hidden="1">{#N/A,#N/A,FALSE,"Лист4"}</definedName>
    <definedName name="rz" localSheetId="4" hidden="1">{#N/A,#N/A,FALSE,"Лист4"}</definedName>
    <definedName name="rz" hidden="1">{#N/A,#N/A,FALSE,"Лист4"}</definedName>
    <definedName name="rzz" localSheetId="4" hidden="1">{#N/A,#N/A,FALSE,"Лист4"}</definedName>
    <definedName name="rzz" hidden="1">{#N/A,#N/A,FALSE,"Лист4"}</definedName>
    <definedName name="sas" localSheetId="4" hidden="1">{#N/A,#N/A,FALSE,"Лист4"}</definedName>
    <definedName name="sas" hidden="1">{#N/A,#N/A,FALSE,"Лист4"}</definedName>
    <definedName name="ssss" localSheetId="4" hidden="1">{#N/A,#N/A,FALSE,"Лист4"}</definedName>
    <definedName name="ssss" hidden="1">{#N/A,#N/A,FALSE,"Лист4"}</definedName>
    <definedName name="ssssssss" localSheetId="4" hidden="1">{#N/A,#N/A,FALSE,"Лист4"}</definedName>
    <definedName name="ssssssss" hidden="1">{#N/A,#N/A,FALSE,"Лист4"}</definedName>
    <definedName name="sssssssssss" localSheetId="4" hidden="1">{#N/A,#N/A,FALSE,"Лист4"}</definedName>
    <definedName name="sssssssssss" hidden="1">{#N/A,#N/A,FALSE,"Лист4"}</definedName>
    <definedName name="sssssssssssssssssss" localSheetId="4" hidden="1">{#N/A,#N/A,FALSE,"Лист4"}</definedName>
    <definedName name="sssssssssssssssssss" hidden="1">{#N/A,#N/A,FALSE,"Лист4"}</definedName>
    <definedName name="sx" localSheetId="4" hidden="1">{#N/A,#N/A,FALSE,"Лист4"}</definedName>
    <definedName name="sx" hidden="1">{#N/A,#N/A,FALSE,"Лист4"}</definedName>
    <definedName name="taf" localSheetId="4" hidden="1">{#N/A,#N/A,FALSE,"Лист4"}</definedName>
    <definedName name="taf" hidden="1">{#N/A,#N/A,FALSE,"Лист4"}</definedName>
    <definedName name="td" localSheetId="4" hidden="1">{#N/A,#N/A,FALSE,"Лист4"}</definedName>
    <definedName name="td" hidden="1">{#N/A,#N/A,FALSE,"Лист4"}</definedName>
    <definedName name="tgb" localSheetId="4" hidden="1">{#N/A,#N/A,FALSE,"Лист4"}</definedName>
    <definedName name="tgb" hidden="1">{#N/A,#N/A,FALSE,"Лист4"}</definedName>
    <definedName name="tr" localSheetId="4">'[1]Вид Ганущ'!$Y$15</definedName>
    <definedName name="tr" hidden="1">{#N/A,#N/A,FALSE,"Лист4"}</definedName>
    <definedName name="tre">'[1]Вид Ганущ'!$I$15</definedName>
    <definedName name="trew">'[1]Вид Ганущ'!$F$15</definedName>
    <definedName name="trr">'[1]Вид Ганущ'!$AG$15</definedName>
    <definedName name="ttrr">'[1]Вид Ганущ'!$AD$15</definedName>
    <definedName name="ttttttttttttttttttttttttt" localSheetId="4" hidden="1">{#N/A,#N/A,FALSE,"Лист4"}</definedName>
    <definedName name="ttttttttttttttttttttttttt" hidden="1">{#N/A,#N/A,FALSE,"Лист4"}</definedName>
    <definedName name="ttttttttttttttttttttttttttttttt" localSheetId="4" hidden="1">{#N/A,#N/A,FALSE,"Лист4"}</definedName>
    <definedName name="ttttttttttttttttttttttttttttttt" hidden="1">{#N/A,#N/A,FALSE,"Лист4"}</definedName>
    <definedName name="tu" localSheetId="4" hidden="1">{#N/A,#N/A,FALSE,"Лист4"}</definedName>
    <definedName name="tu" hidden="1">{#N/A,#N/A,FALSE,"Лист4"}</definedName>
    <definedName name="tw" localSheetId="4" hidden="1">{#N/A,#N/A,FALSE,"Лист4"}</definedName>
    <definedName name="tw" hidden="1">{#N/A,#N/A,FALSE,"Лист4"}</definedName>
    <definedName name="tws" localSheetId="4" hidden="1">{#N/A,#N/A,FALSE,"Лист4"}</definedName>
    <definedName name="tws" hidden="1">{#N/A,#N/A,FALSE,"Лист4"}</definedName>
    <definedName name="twsa" localSheetId="4" hidden="1">{#N/A,#N/A,FALSE,"Лист4"}</definedName>
    <definedName name="twsa" hidden="1">{#N/A,#N/A,FALSE,"Лист4"}</definedName>
    <definedName name="tx" localSheetId="4" hidden="1">{#N/A,#N/A,FALSE,"Лист4"}</definedName>
    <definedName name="tx" hidden="1">{#N/A,#N/A,FALSE,"Лист4"}</definedName>
    <definedName name="ua" localSheetId="4" hidden="1">{#N/A,#N/A,FALSE,"Лист4"}</definedName>
    <definedName name="ua" hidden="1">{#N/A,#N/A,FALSE,"Лист4"}</definedName>
    <definedName name="uaa" localSheetId="4" hidden="1">{#N/A,#N/A,FALSE,"Лист4"}</definedName>
    <definedName name="uaa" hidden="1">{#N/A,#N/A,FALSE,"Лист4"}</definedName>
    <definedName name="uat" localSheetId="4" hidden="1">{#N/A,#N/A,FALSE,"Лист4"}</definedName>
    <definedName name="uat" hidden="1">{#N/A,#N/A,FALSE,"Лист4"}</definedName>
    <definedName name="uds" localSheetId="4" hidden="1">{#N/A,#N/A,FALSE,"Лист4"}</definedName>
    <definedName name="uds" hidden="1">{#N/A,#N/A,FALSE,"Лист4"}</definedName>
    <definedName name="ujm" localSheetId="4" hidden="1">{#N/A,#N/A,FALSE,"Лист4"}</definedName>
    <definedName name="ujm" hidden="1">{#N/A,#N/A,FALSE,"Лист4"}</definedName>
    <definedName name="uuuuuuuuuuuuuuuuu" localSheetId="4" hidden="1">{#N/A,#N/A,FALSE,"Лист4"}</definedName>
    <definedName name="uuuuuuuuuuuuuuuuu" hidden="1">{#N/A,#N/A,FALSE,"Лист4"}</definedName>
    <definedName name="uuuuuuuuuuuuuuuuuuuuuuuu" localSheetId="4" hidden="1">{#N/A,#N/A,FALSE,"Лист4"}</definedName>
    <definedName name="uuuuuuuuuuuuuuuuuuuuuuuu" hidden="1">{#N/A,#N/A,FALSE,"Лист4"}</definedName>
    <definedName name="uuuuuuuuuuuuuuuuuuuuuuuuu" localSheetId="4" hidden="1">{#N/A,#N/A,FALSE,"Лист4"}</definedName>
    <definedName name="uuuuuuuuuuuuuuuuuuuuuuuuu" hidden="1">{#N/A,#N/A,FALSE,"Лист4"}</definedName>
    <definedName name="uyt">'[1]Вид Ганущ'!$AH$15</definedName>
    <definedName name="vc" localSheetId="4" hidden="1">{#N/A,#N/A,FALSE,"Лист4"}</definedName>
    <definedName name="vc" hidden="1">{#N/A,#N/A,FALSE,"Лист4"}</definedName>
    <definedName name="vi" localSheetId="4" hidden="1">{#N/A,#N/A,FALSE,"Лист4"}</definedName>
    <definedName name="vi" hidden="1">{#N/A,#N/A,FALSE,"Лист4"}</definedName>
    <definedName name="vr" localSheetId="4" hidden="1">{#N/A,#N/A,FALSE,"Лист4"}</definedName>
    <definedName name="vr" hidden="1">{#N/A,#N/A,FALSE,"Лист4"}</definedName>
    <definedName name="vv" localSheetId="4" hidden="1">{#N/A,#N/A,FALSE,"Лист4"}</definedName>
    <definedName name="vv" hidden="1">{#N/A,#N/A,FALSE,"Лист4"}</definedName>
    <definedName name="vvvb" localSheetId="4" hidden="1">{#N/A,#N/A,FALSE,"Лист4"}</definedName>
    <definedName name="vvvb" hidden="1">{#N/A,#N/A,FALSE,"Лист4"}</definedName>
    <definedName name="vx" localSheetId="4" hidden="1">{#N/A,#N/A,FALSE,"Лист4"}</definedName>
    <definedName name="vx" hidden="1">{#N/A,#N/A,FALSE,"Лист4"}</definedName>
    <definedName name="w" localSheetId="4" hidden="1">{#N/A,#N/A,FALSE,"Лист4"}</definedName>
    <definedName name="w" hidden="1">{#N/A,#N/A,FALSE,"Лист4"}</definedName>
    <definedName name="wa" localSheetId="4" hidden="1">{#N/A,#N/A,FALSE,"Лист4"}</definedName>
    <definedName name="wa" hidden="1">{#N/A,#N/A,FALSE,"Лист4"}</definedName>
    <definedName name="wb" localSheetId="4" hidden="1">{#N/A,#N/A,FALSE,"Лист4"}</definedName>
    <definedName name="wb" hidden="1">{#N/A,#N/A,FALSE,"Лист4"}</definedName>
    <definedName name="wc" localSheetId="4" hidden="1">{#N/A,#N/A,FALSE,"Лист4"}</definedName>
    <definedName name="wc" hidden="1">{#N/A,#N/A,FALSE,"Лист4"}</definedName>
    <definedName name="wd" localSheetId="4" hidden="1">{#N/A,#N/A,FALSE,"Лист4"}</definedName>
    <definedName name="wd" hidden="1">{#N/A,#N/A,FALSE,"Лист4"}</definedName>
    <definedName name="we" localSheetId="4" hidden="1">{#N/A,#N/A,FALSE,"Лист4"}</definedName>
    <definedName name="we" hidden="1">{#N/A,#N/A,FALSE,"Лист4"}</definedName>
    <definedName name="wf" localSheetId="4" hidden="1">{#N/A,#N/A,FALSE,"Лист4"}</definedName>
    <definedName name="wf" hidden="1">{#N/A,#N/A,FALSE,"Лист4"}</definedName>
    <definedName name="wg" localSheetId="4" hidden="1">{#N/A,#N/A,FALSE,"Лист4"}</definedName>
    <definedName name="wg" hidden="1">{#N/A,#N/A,FALSE,"Лист4"}</definedName>
    <definedName name="wh" localSheetId="4" hidden="1">{#N/A,#N/A,FALSE,"Лист4"}</definedName>
    <definedName name="wh" hidden="1">{#N/A,#N/A,FALSE,"Лист4"}</definedName>
    <definedName name="wi" localSheetId="4" hidden="1">{#N/A,#N/A,FALSE,"Лист4"}</definedName>
    <definedName name="wi" hidden="1">{#N/A,#N/A,FALSE,"Лист4"}</definedName>
    <definedName name="wj" localSheetId="4" hidden="1">{#N/A,#N/A,FALSE,"Лист4"}</definedName>
    <definedName name="wj" hidden="1">{#N/A,#N/A,FALSE,"Лист4"}</definedName>
    <definedName name="wk" localSheetId="4" hidden="1">{#N/A,#N/A,FALSE,"Лист4"}</definedName>
    <definedName name="wk" hidden="1">{#N/A,#N/A,FALSE,"Лист4"}</definedName>
    <definedName name="wl" localSheetId="4" hidden="1">{#N/A,#N/A,FALSE,"Лист4"}</definedName>
    <definedName name="wl" hidden="1">{#N/A,#N/A,FALSE,"Лист4"}</definedName>
    <definedName name="wm" localSheetId="4" hidden="1">{#N/A,#N/A,FALSE,"Лист4"}</definedName>
    <definedName name="wm" hidden="1">{#N/A,#N/A,FALSE,"Лист4"}</definedName>
    <definedName name="wn" localSheetId="4" hidden="1">{#N/A,#N/A,FALSE,"Лист4"}</definedName>
    <definedName name="wn" hidden="1">{#N/A,#N/A,FALSE,"Лист4"}</definedName>
    <definedName name="wo" localSheetId="4" hidden="1">{#N/A,#N/A,FALSE,"Лист4"}</definedName>
    <definedName name="wo" hidden="1">{#N/A,#N/A,FALSE,"Лист4"}</definedName>
    <definedName name="wp" localSheetId="4" hidden="1">{#N/A,#N/A,FALSE,"Лист4"}</definedName>
    <definedName name="wp" hidden="1">{#N/A,#N/A,FALSE,"Лист4"}</definedName>
    <definedName name="wq" localSheetId="4" hidden="1">{#N/A,#N/A,FALSE,"Лист4"}</definedName>
    <definedName name="wq" hidden="1">{#N/A,#N/A,FALSE,"Лист4"}</definedName>
    <definedName name="wqq" localSheetId="4" hidden="1">{#N/A,#N/A,FALSE,"Лист4"}</definedName>
    <definedName name="wqq" hidden="1">{#N/A,#N/A,FALSE,"Лист4"}</definedName>
    <definedName name="wr" localSheetId="4" hidden="1">{#N/A,#N/A,FALSE,"Лист4"}</definedName>
    <definedName name="wr" hidden="1">{#N/A,#N/A,FALSE,"Лист4"}</definedName>
    <definedName name="wrn.Інструкція." localSheetId="4" hidden="1">{#N/A,#N/A,FALSE,"Лист4"}</definedName>
    <definedName name="wrn.Інструкція." hidden="1">{#N/A,#N/A,FALSE,"Лист4"}</definedName>
    <definedName name="ws" localSheetId="4" hidden="1">{#N/A,#N/A,FALSE,"Лист4"}</definedName>
    <definedName name="ws" hidden="1">{#N/A,#N/A,FALSE,"Лист4"}</definedName>
    <definedName name="wsa" localSheetId="4" hidden="1">{#N/A,#N/A,FALSE,"Лист4"}</definedName>
    <definedName name="wsa" hidden="1">{#N/A,#N/A,FALSE,"Лист4"}</definedName>
    <definedName name="wss" localSheetId="4" hidden="1">{#N/A,#N/A,FALSE,"Лист4"}</definedName>
    <definedName name="wss" hidden="1">{#N/A,#N/A,FALSE,"Лист4"}</definedName>
    <definedName name="wsx" localSheetId="4" hidden="1">{#N/A,#N/A,FALSE,"Лист4"}</definedName>
    <definedName name="wsx" hidden="1">{#N/A,#N/A,FALSE,"Лист4"}</definedName>
    <definedName name="wt" localSheetId="4" hidden="1">{#N/A,#N/A,FALSE,"Лист4"}</definedName>
    <definedName name="wt" hidden="1">{#N/A,#N/A,FALSE,"Лист4"}</definedName>
    <definedName name="wu" localSheetId="4" hidden="1">{#N/A,#N/A,FALSE,"Лист4"}</definedName>
    <definedName name="wu" hidden="1">{#N/A,#N/A,FALSE,"Лист4"}</definedName>
    <definedName name="wv" localSheetId="4" hidden="1">{#N/A,#N/A,FALSE,"Лист4"}</definedName>
    <definedName name="wv" hidden="1">{#N/A,#N/A,FALSE,"Лист4"}</definedName>
    <definedName name="ww" localSheetId="4" hidden="1">{#N/A,#N/A,FALSE,"Лист4"}</definedName>
    <definedName name="ww" hidden="1">{#N/A,#N/A,FALSE,"Лист4"}</definedName>
    <definedName name="www" localSheetId="4" hidden="1">{#N/A,#N/A,FALSE,"Лист4"}</definedName>
    <definedName name="www" hidden="1">{#N/A,#N/A,FALSE,"Лист4"}</definedName>
    <definedName name="wwww" localSheetId="4" hidden="1">{#N/A,#N/A,FALSE,"Лист4"}</definedName>
    <definedName name="wwww" hidden="1">{#N/A,#N/A,FALSE,"Лист4"}</definedName>
    <definedName name="wwwww" localSheetId="4" hidden="1">{#N/A,#N/A,FALSE,"Лист4"}</definedName>
    <definedName name="wwwww" hidden="1">{#N/A,#N/A,FALSE,"Лист4"}</definedName>
    <definedName name="wwwwww" localSheetId="4" hidden="1">{#N/A,#N/A,FALSE,"Лист4"}</definedName>
    <definedName name="wwwwww" hidden="1">{#N/A,#N/A,FALSE,"Лист4"}</definedName>
    <definedName name="wwwwwwww" localSheetId="4" hidden="1">{#N/A,#N/A,FALSE,"Лист4"}</definedName>
    <definedName name="wwwwwwww" hidden="1">{#N/A,#N/A,FALSE,"Лист4"}</definedName>
    <definedName name="wwwwwwwwww" localSheetId="4" hidden="1">{#N/A,#N/A,FALSE,"Лист4"}</definedName>
    <definedName name="wwwwwwwwww" hidden="1">{#N/A,#N/A,FALSE,"Лист4"}</definedName>
    <definedName name="wwwwwwwwwwwww" localSheetId="4" hidden="1">{#N/A,#N/A,FALSE,"Лист4"}</definedName>
    <definedName name="wwwwwwwwwwwww" hidden="1">{#N/A,#N/A,FALSE,"Лист4"}</definedName>
    <definedName name="wwwwwwwwwwwwww" localSheetId="4" hidden="1">{#N/A,#N/A,FALSE,"Лист4"}</definedName>
    <definedName name="wwwwwwwwwwwwww" hidden="1">{#N/A,#N/A,FALSE,"Лист4"}</definedName>
    <definedName name="wwwwwwwwwwwwwwww" localSheetId="4" hidden="1">{#N/A,#N/A,FALSE,"Лист4"}</definedName>
    <definedName name="wwwwwwwwwwwwwwww" hidden="1">{#N/A,#N/A,FALSE,"Лист4"}</definedName>
    <definedName name="wwwwwwwwwwwwwwwwww" localSheetId="4" hidden="1">{#N/A,#N/A,FALSE,"Лист4"}</definedName>
    <definedName name="wwwwwwwwwwwwwwwwww" hidden="1">{#N/A,#N/A,FALSE,"Лист4"}</definedName>
    <definedName name="wwwwwwwwwwwwwwwwwww" localSheetId="4" hidden="1">{#N/A,#N/A,FALSE,"Лист4"}</definedName>
    <definedName name="wwwwwwwwwwwwwwwwwww" hidden="1">{#N/A,#N/A,FALSE,"Лист4"}</definedName>
    <definedName name="wwwwwwwwwwwwwwwwwwwww" localSheetId="4" hidden="1">{#N/A,#N/A,FALSE,"Лист4"}</definedName>
    <definedName name="wwwwwwwwwwwwwwwwwwwww" hidden="1">{#N/A,#N/A,FALSE,"Лист4"}</definedName>
    <definedName name="wwwwwwwwwwwwwwwwwwwwwwwww" localSheetId="4" hidden="1">{#N/A,#N/A,FALSE,"Лист4"}</definedName>
    <definedName name="wwwwwwwwwwwwwwwwwwwwwwwww" hidden="1">{#N/A,#N/A,FALSE,"Лист4"}</definedName>
    <definedName name="wx" localSheetId="4" hidden="1">{#N/A,#N/A,FALSE,"Лист4"}</definedName>
    <definedName name="wx" hidden="1">{#N/A,#N/A,FALSE,"Лист4"}</definedName>
    <definedName name="wy" localSheetId="4" hidden="1">{#N/A,#N/A,FALSE,"Лист4"}</definedName>
    <definedName name="wy" hidden="1">{#N/A,#N/A,FALSE,"Лист4"}</definedName>
    <definedName name="wz" localSheetId="4" hidden="1">{#N/A,#N/A,FALSE,"Лист4"}</definedName>
    <definedName name="wz" hidden="1">{#N/A,#N/A,FALSE,"Лист4"}</definedName>
    <definedName name="xc" localSheetId="4" hidden="1">{#N/A,#N/A,FALSE,"Лист4"}</definedName>
    <definedName name="xc" hidden="1">{#N/A,#N/A,FALSE,"Лист4"}</definedName>
    <definedName name="xcc" localSheetId="4" hidden="1">{#N/A,#N/A,FALSE,"Лист4"}</definedName>
    <definedName name="xcc" hidden="1">{#N/A,#N/A,FALSE,"Лист4"}</definedName>
    <definedName name="xccccc" localSheetId="4" hidden="1">{#N/A,#N/A,FALSE,"Лист4"}</definedName>
    <definedName name="xccccc" hidden="1">{#N/A,#N/A,FALSE,"Лист4"}</definedName>
    <definedName name="xp" localSheetId="4" hidden="1">{#N/A,#N/A,FALSE,"Лист4"}</definedName>
    <definedName name="xp" hidden="1">{#N/A,#N/A,FALSE,"Лист4"}</definedName>
    <definedName name="xxxxx" localSheetId="4" hidden="1">{#N/A,#N/A,FALSE,"Лист4"}</definedName>
    <definedName name="xxxxx" hidden="1">{#N/A,#N/A,FALSE,"Лист4"}</definedName>
    <definedName name="xxxxxx" localSheetId="4" hidden="1">{#N/A,#N/A,FALSE,"Лист4"}</definedName>
    <definedName name="xxxxxx" hidden="1">{#N/A,#N/A,FALSE,"Лист4"}</definedName>
    <definedName name="xz" localSheetId="4" hidden="1">{#N/A,#N/A,FALSE,"Лист4"}</definedName>
    <definedName name="xz" hidden="1">{#N/A,#N/A,FALSE,"Лист4"}</definedName>
    <definedName name="xzm" localSheetId="4" hidden="1">{#N/A,#N/A,FALSE,"Лист4"}</definedName>
    <definedName name="xzm" hidden="1">{#N/A,#N/A,FALSE,"Лист4"}</definedName>
    <definedName name="yhn" localSheetId="4" hidden="1">{#N/A,#N/A,FALSE,"Лист4"}</definedName>
    <definedName name="yhn" hidden="1">{#N/A,#N/A,FALSE,"Лист4"}</definedName>
    <definedName name="yhnn" localSheetId="4" hidden="1">{#N/A,#N/A,FALSE,"Лист4"}</definedName>
    <definedName name="yhnn" hidden="1">{#N/A,#N/A,FALSE,"Лист4"}</definedName>
    <definedName name="ytr">'[1]Вид Ганущ'!$AL$15</definedName>
    <definedName name="yyyyy" localSheetId="4" hidden="1">{#N/A,#N/A,FALSE,"Лист4"}</definedName>
    <definedName name="yyyyy" hidden="1">{#N/A,#N/A,FALSE,"Лист4"}</definedName>
    <definedName name="yyyyyyyyyyyyy" localSheetId="4" hidden="1">{#N/A,#N/A,FALSE,"Лист4"}</definedName>
    <definedName name="yyyyyyyyyyyyy" hidden="1">{#N/A,#N/A,FALSE,"Лист4"}</definedName>
    <definedName name="yyyyyyyyyyyyyyyyyyyyyyyyy" localSheetId="4" hidden="1">{#N/A,#N/A,FALSE,"Лист4"}</definedName>
    <definedName name="yyyyyyyyyyyyyyyyyyyyyyyyy" hidden="1">{#N/A,#N/A,FALSE,"Лист4"}</definedName>
    <definedName name="z" localSheetId="4" hidden="1">{#N/A,#N/A,FALSE,"Лист4"}</definedName>
    <definedName name="z" hidden="1">{#N/A,#N/A,FALSE,"Лист4"}</definedName>
    <definedName name="Z_571B0F1F_F5F6_4427_8426_A1E285F20DB5_.wvu.PrintTitles" localSheetId="1" hidden="1">'Видат дод 2'!$30:$30</definedName>
    <definedName name="Z_9A80C64F_E369_4895_9A8F_972FFD1C796F_.wvu.PrintTitles" localSheetId="1" hidden="1">'Видат дод 2'!$30:$30</definedName>
    <definedName name="Z_D36C0F4C_E065_4FED_B691_024B39DF7619_.wvu.PrintTitles" localSheetId="1" hidden="1">'Видат дод 2'!$30:$30</definedName>
    <definedName name="Z_F6161050_8C84_407A_A24B_3D592CA897DC_.wvu.PrintTitles" localSheetId="1" hidden="1">'Видат дод 2'!$30:$30</definedName>
    <definedName name="za" localSheetId="4" hidden="1">{#N/A,#N/A,FALSE,"Лист4"}</definedName>
    <definedName name="za" hidden="1">{#N/A,#N/A,FALSE,"Лист4"}</definedName>
    <definedName name="zaa" localSheetId="4" hidden="1">{#N/A,#N/A,FALSE,"Лист4"}</definedName>
    <definedName name="zaa" hidden="1">{#N/A,#N/A,FALSE,"Лист4"}</definedName>
    <definedName name="zaaa" localSheetId="4" hidden="1">{#N/A,#N/A,FALSE,"Лист4"}</definedName>
    <definedName name="zaaa" hidden="1">{#N/A,#N/A,FALSE,"Лист4"}</definedName>
    <definedName name="zaaaa" localSheetId="4" hidden="1">{#N/A,#N/A,FALSE,"Лист4"}</definedName>
    <definedName name="zaaaa" hidden="1">{#N/A,#N/A,FALSE,"Лист4"}</definedName>
    <definedName name="zaz" localSheetId="4" hidden="1">{#N/A,#N/A,FALSE,"Лист4"}</definedName>
    <definedName name="zaz" hidden="1">{#N/A,#N/A,FALSE,"Лист4"}</definedName>
    <definedName name="ze" localSheetId="4" hidden="1">{#N/A,#N/A,FALSE,"Лист4"}</definedName>
    <definedName name="ze" hidden="1">{#N/A,#N/A,FALSE,"Лист4"}</definedName>
    <definedName name="zee" localSheetId="4" hidden="1">{#N/A,#N/A,FALSE,"Лист4"}</definedName>
    <definedName name="zee" hidden="1">{#N/A,#N/A,FALSE,"Лист4"}</definedName>
    <definedName name="zq" localSheetId="4" hidden="1">{#N/A,#N/A,FALSE,"Лист4"}</definedName>
    <definedName name="zq" hidden="1">{#N/A,#N/A,FALSE,"Лист4"}</definedName>
    <definedName name="zqq" localSheetId="4" hidden="1">{#N/A,#N/A,FALSE,"Лист4"}</definedName>
    <definedName name="zqq" hidden="1">{#N/A,#N/A,FALSE,"Лист4"}</definedName>
    <definedName name="zr" localSheetId="4" hidden="1">{#N/A,#N/A,FALSE,"Лист4"}</definedName>
    <definedName name="zr" hidden="1">{#N/A,#N/A,FALSE,"Лист4"}</definedName>
    <definedName name="zt" localSheetId="4" hidden="1">{#N/A,#N/A,FALSE,"Лист4"}</definedName>
    <definedName name="zt" hidden="1">{#N/A,#N/A,FALSE,"Лист4"}</definedName>
    <definedName name="zu" localSheetId="4" hidden="1">{#N/A,#N/A,FALSE,"Лист4"}</definedName>
    <definedName name="zu" hidden="1">{#N/A,#N/A,FALSE,"Лист4"}</definedName>
    <definedName name="zw" localSheetId="4" hidden="1">{#N/A,#N/A,FALSE,"Лист4"}</definedName>
    <definedName name="zw" hidden="1">{#N/A,#N/A,FALSE,"Лист4"}</definedName>
    <definedName name="zx" localSheetId="4" hidden="1">{#N/A,#N/A,FALSE,"Лист4"}</definedName>
    <definedName name="zx" hidden="1">{#N/A,#N/A,FALSE,"Лист4"}</definedName>
    <definedName name="zxc" localSheetId="4" hidden="1">{#N/A,#N/A,FALSE,"Лист4"}</definedName>
    <definedName name="zxc" hidden="1">{#N/A,#N/A,FALSE,"Лист4"}</definedName>
    <definedName name="zxcc" localSheetId="4" hidden="1">{#N/A,#N/A,FALSE,"Лист4"}</definedName>
    <definedName name="zxcc" hidden="1">{#N/A,#N/A,FALSE,"Лист4"}</definedName>
    <definedName name="zxcv" localSheetId="4" hidden="1">{#N/A,#N/A,FALSE,"Лист4"}</definedName>
    <definedName name="zxcv" hidden="1">{#N/A,#N/A,FALSE,"Лист4"}</definedName>
    <definedName name="zxcvb" localSheetId="4" hidden="1">{#N/A,#N/A,FALSE,"Лист4"}</definedName>
    <definedName name="zxcvb" hidden="1">{#N/A,#N/A,FALSE,"Лист4"}</definedName>
    <definedName name="zxcvbn" localSheetId="4" hidden="1">{#N/A,#N/A,FALSE,"Лист4"}</definedName>
    <definedName name="zxcvbn" hidden="1">{#N/A,#N/A,FALSE,"Лист4"}</definedName>
    <definedName name="zxcvbnm" localSheetId="4" hidden="1">{#N/A,#N/A,FALSE,"Лист4"}</definedName>
    <definedName name="zxcvbnm" hidden="1">{#N/A,#N/A,FALSE,"Лист4"}</definedName>
    <definedName name="zzz" localSheetId="4" hidden="1">{#N/A,#N/A,FALSE,"Лист4"}</definedName>
    <definedName name="zzz" hidden="1">{#N/A,#N/A,FALSE,"Лист4"}</definedName>
    <definedName name="zzzzz" localSheetId="4" hidden="1">{#N/A,#N/A,FALSE,"Лист4"}</definedName>
    <definedName name="zzzzz" hidden="1">{#N/A,#N/A,FALSE,"Лист4"}</definedName>
    <definedName name="zzzzzzzzzzzzzzzzzzzz" localSheetId="4" hidden="1">{#N/A,#N/A,FALSE,"Лист4"}</definedName>
    <definedName name="zzzzzzzzzzzzzzzzzzzz" hidden="1">{#N/A,#N/A,FALSE,"Лист4"}</definedName>
    <definedName name="zzzzzzzzzzzzzzzzzzzzz" localSheetId="4" hidden="1">{#N/A,#N/A,FALSE,"Лист4"}</definedName>
    <definedName name="zzzzzzzzzzzzzzzzzzzzz" hidden="1">{#N/A,#N/A,FALSE,"Лист4"}</definedName>
    <definedName name="zzzzzzzzzzzzzzzzzzzzzzzzzz" localSheetId="4" hidden="1">{#N/A,#N/A,FALSE,"Лист4"}</definedName>
    <definedName name="zzzzzzzzzzzzzzzzzzzzzzzzzz" hidden="1">{#N/A,#N/A,FALSE,"Лист4"}</definedName>
    <definedName name="а" localSheetId="4" hidden="1">{#N/A,#N/A,FALSE,"Лист4"}</definedName>
    <definedName name="а" hidden="1">{#N/A,#N/A,FALSE,"Лист4"}</definedName>
    <definedName name="аа" localSheetId="3">#REF!</definedName>
    <definedName name="аа" localSheetId="0">#REF!</definedName>
    <definedName name="аа" localSheetId="2">#REF!</definedName>
    <definedName name="аа" localSheetId="4">#REF!</definedName>
    <definedName name="аа">#REF!</definedName>
    <definedName name="ааа" localSheetId="4" hidden="1">{#N/A,#N/A,FALSE,"Лист4"}</definedName>
    <definedName name="ааа" hidden="1">{#N/A,#N/A,FALSE,"Лист4"}</definedName>
    <definedName name="ааааа" localSheetId="4" hidden="1">{#N/A,#N/A,FALSE,"Лист4"}</definedName>
    <definedName name="ааааа" hidden="1">{#N/A,#N/A,FALSE,"Лист4"}</definedName>
    <definedName name="аааааа" localSheetId="4" hidden="1">{#N/A,#N/A,FALSE,"Лист4"}</definedName>
    <definedName name="аааааа" hidden="1">{#N/A,#N/A,FALSE,"Лист4"}</definedName>
    <definedName name="аааааааа" localSheetId="4" hidden="1">{#N/A,#N/A,FALSE,"Лист4"}</definedName>
    <definedName name="аааааааа" hidden="1">{#N/A,#N/A,FALSE,"Лист4"}</definedName>
    <definedName name="ааааааааа" localSheetId="4" hidden="1">{#N/A,#N/A,FALSE,"Лист4"}</definedName>
    <definedName name="ааааааааа" hidden="1">{#N/A,#N/A,FALSE,"Лист4"}</definedName>
    <definedName name="аааааааааа" localSheetId="4" hidden="1">{#N/A,#N/A,FALSE,"Лист4"}</definedName>
    <definedName name="аааааааааа" hidden="1">{#N/A,#N/A,FALSE,"Лист4"}</definedName>
    <definedName name="б" localSheetId="4" hidden="1">{#N/A,#N/A,FALSE,"Лист4"}</definedName>
    <definedName name="б" hidden="1">{#N/A,#N/A,FALSE,"Лист4"}</definedName>
    <definedName name="б2000" localSheetId="4">#REF!</definedName>
    <definedName name="б2000">#REF!</definedName>
    <definedName name="б22110" localSheetId="4">#REF!</definedName>
    <definedName name="б22110">#REF!</definedName>
    <definedName name="б24" localSheetId="4">#REF!</definedName>
    <definedName name="б24">#REF!</definedName>
    <definedName name="б25" localSheetId="4">#REF!</definedName>
    <definedName name="б25">#REF!</definedName>
    <definedName name="бб" localSheetId="4" hidden="1">{#N/A,#N/A,FALSE,"Лист4"}</definedName>
    <definedName name="бб" hidden="1">{#N/A,#N/A,FALSE,"Лист4"}</definedName>
    <definedName name="ббб" localSheetId="4" hidden="1">{#N/A,#N/A,FALSE,"Лист4"}</definedName>
    <definedName name="ббб" hidden="1">{#N/A,#N/A,FALSE,"Лист4"}</definedName>
    <definedName name="бббб" localSheetId="4" hidden="1">{#N/A,#N/A,FALSE,"Лист4"}</definedName>
    <definedName name="бббб" hidden="1">{#N/A,#N/A,FALSE,"Лист4"}</definedName>
    <definedName name="ббббб" localSheetId="4" hidden="1">{#N/A,#N/A,FALSE,"Лист4"}</definedName>
    <definedName name="ббббб" hidden="1">{#N/A,#N/A,FALSE,"Лист4"}</definedName>
    <definedName name="бббббб" localSheetId="4" hidden="1">{#N/A,#N/A,FALSE,"Лист4"}</definedName>
    <definedName name="бббббб" hidden="1">{#N/A,#N/A,FALSE,"Лист4"}</definedName>
    <definedName name="В68">#REF!</definedName>
    <definedName name="вввввввввввввввввввввввввввввввввв" localSheetId="4" hidden="1">{#N/A,#N/A,FALSE,"Лист4"}</definedName>
    <definedName name="вввввввввввввввввввввввввввввввввв" hidden="1">{#N/A,#N/A,FALSE,"Лист4"}</definedName>
    <definedName name="вс">#REF!</definedName>
    <definedName name="гг" localSheetId="4" hidden="1">{#N/A,#N/A,FALSE,"Лист4"}</definedName>
    <definedName name="гг" hidden="1">{#N/A,#N/A,FALSE,"Лист4"}</definedName>
    <definedName name="гр" localSheetId="4" hidden="1">{#N/A,#N/A,FALSE,"Лист4"}</definedName>
    <definedName name="гр" hidden="1">{#N/A,#N/A,FALSE,"Лист4"}</definedName>
    <definedName name="да" localSheetId="4" hidden="1">{#N/A,#N/A,FALSE,"Лист4"}</definedName>
    <definedName name="да" hidden="1">{#N/A,#N/A,FALSE,"Лист4"}</definedName>
    <definedName name="ддд" localSheetId="4" hidden="1">{#N/A,#N/A,FALSE,"Лист4"}</definedName>
    <definedName name="ддд" hidden="1">{#N/A,#N/A,FALSE,"Лист4"}</definedName>
    <definedName name="ддддддддддд" localSheetId="4" hidden="1">{#N/A,#N/A,FALSE,"Лист4"}</definedName>
    <definedName name="ддддддддддд" hidden="1">{#N/A,#N/A,FALSE,"Лист4"}</definedName>
    <definedName name="ее" localSheetId="4" hidden="1">{#N/A,#N/A,FALSE,"Лист4"}</definedName>
    <definedName name="ее" hidden="1">{#N/A,#N/A,FALSE,"Лист4"}</definedName>
    <definedName name="еее" localSheetId="4" hidden="1">{#N/A,#N/A,FALSE,"Лист4"}</definedName>
    <definedName name="еее" hidden="1">{#N/A,#N/A,FALSE,"Лист4"}</definedName>
    <definedName name="ееее" localSheetId="4" hidden="1">{#N/A,#N/A,FALSE,"Лист4"}</definedName>
    <definedName name="ееее" hidden="1">{#N/A,#N/A,FALSE,"Лист4"}</definedName>
    <definedName name="жж" localSheetId="4" hidden="1">{#N/A,#N/A,FALSE,"Лист4"}</definedName>
    <definedName name="жж" hidden="1">{#N/A,#N/A,FALSE,"Лист4"}</definedName>
    <definedName name="жжж" localSheetId="4" hidden="1">{#N/A,#N/A,FALSE,"Лист4"}</definedName>
    <definedName name="жжж" hidden="1">{#N/A,#N/A,FALSE,"Лист4"}</definedName>
    <definedName name="жжжжж" localSheetId="4" hidden="1">{#N/A,#N/A,FALSE,"Лист4"}</definedName>
    <definedName name="жжжжж" hidden="1">{#N/A,#N/A,FALSE,"Лист4"}</definedName>
    <definedName name="житлове" localSheetId="4" hidden="1">{#N/A,#N/A,FALSE,"Лист4"}</definedName>
    <definedName name="житлове" hidden="1">{#N/A,#N/A,FALSE,"Лист4"}</definedName>
    <definedName name="_xlnm.Print_Titles" localSheetId="1">'Видат дод 2'!$A:$B,'Видат дод 2'!$27:$30</definedName>
    <definedName name="_xlnm.Print_Titles" localSheetId="0">'Дод 1 доход '!$A:$B,'Дод 1 доход '!$21:$24</definedName>
    <definedName name="_xlnm.Print_Titles" localSheetId="2">'кредитування'!$A:$B,'кредитування'!$26:$29</definedName>
    <definedName name="здоровя" localSheetId="4" hidden="1">{#N/A,#N/A,FALSE,"Лист4"}</definedName>
    <definedName name="здоровя" hidden="1">{#N/A,#N/A,FALSE,"Лист4"}</definedName>
    <definedName name="зз" localSheetId="4" hidden="1">{#N/A,#N/A,FALSE,"Лист4"}</definedName>
    <definedName name="зз" hidden="1">{#N/A,#N/A,FALSE,"Лист4"}</definedName>
    <definedName name="ззз" localSheetId="4" hidden="1">{#N/A,#N/A,FALSE,"Лист4"}</definedName>
    <definedName name="ззз" hidden="1">{#N/A,#N/A,FALSE,"Лист4"}</definedName>
    <definedName name="зоо" localSheetId="4" hidden="1">{#N/A,#N/A,FALSE,"Лист4"}</definedName>
    <definedName name="зоо" hidden="1">{#N/A,#N/A,FALSE,"Лист4"}</definedName>
    <definedName name="і" localSheetId="4" hidden="1">{#N/A,#N/A,FALSE,"Лист4"}</definedName>
    <definedName name="і" hidden="1">{#N/A,#N/A,FALSE,"Лист4"}</definedName>
    <definedName name="івіп" localSheetId="4" hidden="1">{#N/A,#N/A,FALSE,"Лист4"}</definedName>
    <definedName name="івіп" hidden="1">{#N/A,#N/A,FALSE,"Лист4"}</definedName>
    <definedName name="іі" localSheetId="4" hidden="1">{#N/A,#N/A,FALSE,"Лист4"}</definedName>
    <definedName name="іі" hidden="1">{#N/A,#N/A,FALSE,"Лист4"}</definedName>
    <definedName name="інші" localSheetId="4" hidden="1">{#N/A,#N/A,FALSE,"Лист4"}</definedName>
    <definedName name="інші" hidden="1">{#N/A,#N/A,FALSE,"Лист4"}</definedName>
    <definedName name="йййй" localSheetId="4">#REF!</definedName>
    <definedName name="йййй">#REF!</definedName>
    <definedName name="ййййййййййййййй" localSheetId="4" hidden="1">{#N/A,#N/A,FALSE,"Лист4"}</definedName>
    <definedName name="ййййййййййййййй" hidden="1">{#N/A,#N/A,FALSE,"Лист4"}</definedName>
    <definedName name="ке" localSheetId="4" hidden="1">{#N/A,#N/A,FALSE,"Лист4"}</definedName>
    <definedName name="ке" hidden="1">{#N/A,#N/A,FALSE,"Лист4"}</definedName>
    <definedName name="кй" localSheetId="4" hidden="1">{#N/A,#N/A,FALSE,"Лист4"}</definedName>
    <definedName name="кй" hidden="1">{#N/A,#N/A,FALSE,"Лист4"}</definedName>
    <definedName name="кк" localSheetId="4" hidden="1">{#N/A,#N/A,FALSE,"Лист4"}</definedName>
    <definedName name="кк" hidden="1">{#N/A,#N/A,FALSE,"Лист4"}</definedName>
    <definedName name="комунальне" localSheetId="4" hidden="1">{#N/A,#N/A,FALSE,"Лист4"}</definedName>
    <definedName name="комунальне" hidden="1">{#N/A,#N/A,FALSE,"Лист4"}</definedName>
    <definedName name="кот" localSheetId="4" hidden="1">{#N/A,#N/A,FALSE,"Лист4"}</definedName>
    <definedName name="кот" hidden="1">{#N/A,#N/A,FALSE,"Лист4"}</definedName>
    <definedName name="кр" localSheetId="4" hidden="1">{#N/A,#N/A,FALSE,"Лист4"}</definedName>
    <definedName name="кр" hidden="1">{#N/A,#N/A,FALSE,"Лист4"}</definedName>
    <definedName name="культура" localSheetId="4" hidden="1">{#N/A,#N/A,FALSE,"Лист4"}</definedName>
    <definedName name="культура" hidden="1">{#N/A,#N/A,FALSE,"Лист4"}</definedName>
    <definedName name="кц" localSheetId="4" hidden="1">{#N/A,#N/A,FALSE,"Лист4"}</definedName>
    <definedName name="кц" hidden="1">{#N/A,#N/A,FALSE,"Лист4"}</definedName>
    <definedName name="лл" localSheetId="4" hidden="1">{#N/A,#N/A,FALSE,"Лист4"}</definedName>
    <definedName name="лл" hidden="1">{#N/A,#N/A,FALSE,"Лист4"}</definedName>
    <definedName name="ллл" localSheetId="4" hidden="1">{#N/A,#N/A,FALSE,"Лист4"}</definedName>
    <definedName name="ллл" hidden="1">{#N/A,#N/A,FALSE,"Лист4"}</definedName>
    <definedName name="ллллл" localSheetId="3">#REF!</definedName>
    <definedName name="ллллл" localSheetId="0">#REF!</definedName>
    <definedName name="ллллл" localSheetId="2">#REF!</definedName>
    <definedName name="ллллл" localSheetId="4">#REF!</definedName>
    <definedName name="ллллл">#REF!</definedName>
    <definedName name="ллллллл" localSheetId="4" hidden="1">{#N/A,#N/A,FALSE,"Лист4"}</definedName>
    <definedName name="ллллллл" hidden="1">{#N/A,#N/A,FALSE,"Лист4"}</definedName>
    <definedName name="ллллллллллллллллллллллллллллллл" localSheetId="4" hidden="1">{#N/A,#N/A,FALSE,"Лист4"}</definedName>
    <definedName name="ллллллллллллллллллллллллллллллл" hidden="1">{#N/A,#N/A,FALSE,"Лист4"}</definedName>
    <definedName name="м" localSheetId="4" hidden="1">{#N/A,#N/A,FALSE,"Лист4"}</definedName>
    <definedName name="м" hidden="1">{#N/A,#N/A,FALSE,"Лист4"}</definedName>
    <definedName name="мм" localSheetId="4" hidden="1">{#N/A,#N/A,FALSE,"Лист4"}</definedName>
    <definedName name="мм" hidden="1">{#N/A,#N/A,FALSE,"Лист4"}</definedName>
    <definedName name="ммм" localSheetId="4" hidden="1">{#N/A,#N/A,FALSE,"Лист4"}</definedName>
    <definedName name="ммм" hidden="1">{#N/A,#N/A,FALSE,"Лист4"}</definedName>
    <definedName name="мммммм" localSheetId="4" hidden="1">{#N/A,#N/A,FALSE,"Лист4"}</definedName>
    <definedName name="мммммм" hidden="1">{#N/A,#N/A,FALSE,"Лист4"}</definedName>
    <definedName name="мммммммммммммм" localSheetId="4" hidden="1">{#N/A,#N/A,FALSE,"Лист4"}</definedName>
    <definedName name="мммммммммммммм" hidden="1">{#N/A,#N/A,FALSE,"Лист4"}</definedName>
    <definedName name="ммммммммммммммммм" localSheetId="4" hidden="1">{#N/A,#N/A,FALSE,"Лист4"}</definedName>
    <definedName name="ммммммммммммммммм" hidden="1">{#N/A,#N/A,FALSE,"Лист4"}</definedName>
    <definedName name="не" localSheetId="4" hidden="1">{#N/A,#N/A,FALSE,"Лист4"}</definedName>
    <definedName name="не" hidden="1">{#N/A,#N/A,FALSE,"Лист4"}</definedName>
    <definedName name="ннннннннн" localSheetId="4" hidden="1">{#N/A,#N/A,FALSE,"Лист4"}</definedName>
    <definedName name="ннннннннн" hidden="1">{#N/A,#N/A,FALSE,"Лист4"}</definedName>
    <definedName name="о" localSheetId="4" hidden="1">{#N/A,#N/A,FALSE,"Лист4"}</definedName>
    <definedName name="о" hidden="1">{#N/A,#N/A,FALSE,"Лист4"}</definedName>
    <definedName name="_xlnm.Print_Area" localSheetId="1">'Видат дод 2'!$A$9:$R$54</definedName>
    <definedName name="_xlnm.Print_Area" localSheetId="0">'Дод 1 доход '!$A$4:$P$81</definedName>
    <definedName name="_xlnm.Print_Area" localSheetId="2">'кредитування'!$A$8:$R$41</definedName>
    <definedName name="_xlnm.Print_Area" localSheetId="4">'програми'!$A$1:$H$65</definedName>
    <definedName name="оо" localSheetId="4" hidden="1">{#N/A,#N/A,FALSE,"Лист4"}</definedName>
    <definedName name="оо" hidden="1">{#N/A,#N/A,FALSE,"Лист4"}</definedName>
    <definedName name="ооо" localSheetId="4" hidden="1">{#N/A,#N/A,FALSE,"Лист4"}</definedName>
    <definedName name="ооо" hidden="1">{#N/A,#N/A,FALSE,"Лист4"}</definedName>
    <definedName name="оооо" localSheetId="4" hidden="1">{#N/A,#N/A,FALSE,"Лист4"}</definedName>
    <definedName name="оооо" hidden="1">{#N/A,#N/A,FALSE,"Лист4"}</definedName>
    <definedName name="ооооо" localSheetId="4" hidden="1">{#N/A,#N/A,FALSE,"Лист4"}</definedName>
    <definedName name="ооооо" hidden="1">{#N/A,#N/A,FALSE,"Лист4"}</definedName>
    <definedName name="оооооо" localSheetId="3">#REF!</definedName>
    <definedName name="оооооо" localSheetId="0">#REF!</definedName>
    <definedName name="оооооо" localSheetId="2">#REF!</definedName>
    <definedName name="оооооо" localSheetId="4">#REF!</definedName>
    <definedName name="оооооо">#REF!</definedName>
    <definedName name="оооооооо" localSheetId="4" hidden="1">{#N/A,#N/A,FALSE,"Лист4"}</definedName>
    <definedName name="оооооооо" hidden="1">{#N/A,#N/A,FALSE,"Лист4"}</definedName>
    <definedName name="оооооооооооооооооооооооооо" localSheetId="4" hidden="1">{#N/A,#N/A,FALSE,"Лист4"}</definedName>
    <definedName name="оооооооооооооооооооооооооо" hidden="1">{#N/A,#N/A,FALSE,"Лист4"}</definedName>
    <definedName name="ооооооооооооооооооооооооооооо" localSheetId="4" hidden="1">{#N/A,#N/A,FALSE,"Лист4"}</definedName>
    <definedName name="ооооооооооооооооооооооооооооо" hidden="1">{#N/A,#N/A,FALSE,"Лист4"}</definedName>
    <definedName name="освіта" localSheetId="4" hidden="1">{#N/A,#N/A,FALSE,"Лист4"}</definedName>
    <definedName name="освіта" hidden="1">{#N/A,#N/A,FALSE,"Лист4"}</definedName>
    <definedName name="ох" localSheetId="4" hidden="1">{#N/A,#N/A,FALSE,"Лист4"}</definedName>
    <definedName name="ох" hidden="1">{#N/A,#N/A,FALSE,"Лист4"}</definedName>
    <definedName name="охорона" localSheetId="4" hidden="1">{#N/A,#N/A,FALSE,"Лист4"}</definedName>
    <definedName name="охорона" hidden="1">{#N/A,#N/A,FALSE,"Лист4"}</definedName>
    <definedName name="охх" localSheetId="4" hidden="1">{#N/A,#N/A,FALSE,"Лист4"}</definedName>
    <definedName name="охх" hidden="1">{#N/A,#N/A,FALSE,"Лист4"}</definedName>
    <definedName name="пот" localSheetId="4" hidden="1">{#N/A,#N/A,FALSE,"Лист4"}</definedName>
    <definedName name="пот" hidden="1">{#N/A,#N/A,FALSE,"Лист4"}</definedName>
    <definedName name="пп" localSheetId="4" hidden="1">{#N/A,#N/A,FALSE,"Лист4"}</definedName>
    <definedName name="пп" hidden="1">{#N/A,#N/A,FALSE,"Лист4"}</definedName>
    <definedName name="рррр" localSheetId="3">#REF!</definedName>
    <definedName name="рррр" localSheetId="0">#REF!</definedName>
    <definedName name="рррр" localSheetId="2">#REF!</definedName>
    <definedName name="рррр" localSheetId="4">#REF!</definedName>
    <definedName name="рррр">#REF!</definedName>
    <definedName name="ррррр" localSheetId="3">#REF!</definedName>
    <definedName name="ррррр" localSheetId="0">#REF!</definedName>
    <definedName name="ррррр" localSheetId="2">#REF!</definedName>
    <definedName name="ррррр" localSheetId="4">#REF!</definedName>
    <definedName name="ррррр">#REF!</definedName>
    <definedName name="с" localSheetId="3">#REF!</definedName>
    <definedName name="с" localSheetId="0">#REF!</definedName>
    <definedName name="с" localSheetId="2">#REF!</definedName>
    <definedName name="с" localSheetId="4">#REF!</definedName>
    <definedName name="с">#REF!</definedName>
    <definedName name="сс" localSheetId="4" hidden="1">{#N/A,#N/A,FALSE,"Лист4"}</definedName>
    <definedName name="сс" hidden="1">{#N/A,#N/A,FALSE,"Лист4"}</definedName>
    <definedName name="ссс" localSheetId="4" hidden="1">{#N/A,#N/A,FALSE,"Лист4"}</definedName>
    <definedName name="ссс" hidden="1">{#N/A,#N/A,FALSE,"Лист4"}</definedName>
    <definedName name="ссссс" localSheetId="4" hidden="1">{#N/A,#N/A,FALSE,"Лист4"}</definedName>
    <definedName name="ссссс" hidden="1">{#N/A,#N/A,FALSE,"Лист4"}</definedName>
    <definedName name="ссссссс" localSheetId="4" hidden="1">{#N/A,#N/A,FALSE,"Лист4"}</definedName>
    <definedName name="ссссссс" hidden="1">{#N/A,#N/A,FALSE,"Лист4"}</definedName>
    <definedName name="сссссссссс" localSheetId="4" hidden="1">{#N/A,#N/A,FALSE,"Лист4"}</definedName>
    <definedName name="сссссссссс" hidden="1">{#N/A,#N/A,FALSE,"Лист4"}</definedName>
    <definedName name="сссссссссссс" localSheetId="4" hidden="1">{#N/A,#N/A,FALSE,"Лист4"}</definedName>
    <definedName name="сссссссссссс" hidden="1">{#N/A,#N/A,FALSE,"Лист4"}</definedName>
    <definedName name="ссссссссссссс" localSheetId="4" hidden="1">{#N/A,#N/A,FALSE,"Лист4"}</definedName>
    <definedName name="ссссссссссссс" hidden="1">{#N/A,#N/A,FALSE,"Лист4"}</definedName>
    <definedName name="укефукефуке" localSheetId="4" hidden="1">{#N/A,#N/A,FALSE,"Лист4"}</definedName>
    <definedName name="укефукефуке" hidden="1">{#N/A,#N/A,FALSE,"Лист4"}</definedName>
    <definedName name="управ" localSheetId="4" hidden="1">{#N/A,#N/A,FALSE,"Лист4"}</definedName>
    <definedName name="управ" hidden="1">{#N/A,#N/A,FALSE,"Лист4"}</definedName>
    <definedName name="управління" localSheetId="4" hidden="1">{#N/A,#N/A,FALSE,"Лист4"}</definedName>
    <definedName name="управління" hidden="1">{#N/A,#N/A,FALSE,"Лист4"}</definedName>
    <definedName name="ф" localSheetId="4" hidden="1">{#N/A,#N/A,FALSE,"Лист4"}</definedName>
    <definedName name="ф" hidden="1">{#N/A,#N/A,FALSE,"Лист4"}</definedName>
    <definedName name="фі" localSheetId="4" hidden="1">{#N/A,#N/A,FALSE,"Лист4"}</definedName>
    <definedName name="фі" hidden="1">{#N/A,#N/A,FALSE,"Лист4"}</definedName>
    <definedName name="фф" localSheetId="4" hidden="1">{#N/A,#N/A,FALSE,"Лист4"}</definedName>
    <definedName name="фф" hidden="1">{#N/A,#N/A,FALSE,"Лист4"}</definedName>
    <definedName name="ффф" localSheetId="4" hidden="1">{#N/A,#N/A,FALSE,"Лист4"}</definedName>
    <definedName name="ффф" hidden="1">{#N/A,#N/A,FALSE,"Лист4"}</definedName>
    <definedName name="хххх" localSheetId="4" hidden="1">{#N/A,#N/A,FALSE,"Лист4"}</definedName>
    <definedName name="хххх" hidden="1">{#N/A,#N/A,FALSE,"Лист4"}</definedName>
    <definedName name="ххххх" localSheetId="4" hidden="1">{#N/A,#N/A,FALSE,"Лист4"}</definedName>
    <definedName name="ххххх" hidden="1">{#N/A,#N/A,FALSE,"Лист4"}</definedName>
    <definedName name="цй" localSheetId="4" hidden="1">{#N/A,#N/A,FALSE,"Лист4"}</definedName>
    <definedName name="цй" hidden="1">{#N/A,#N/A,FALSE,"Лист4"}</definedName>
    <definedName name="цц" localSheetId="4" hidden="1">{#N/A,#N/A,FALSE,"Лист4"}</definedName>
    <definedName name="цц" hidden="1">{#N/A,#N/A,FALSE,"Лист4"}</definedName>
    <definedName name="чч" localSheetId="4" hidden="1">{#N/A,#N/A,FALSE,"Лист4"}</definedName>
    <definedName name="чч" hidden="1">{#N/A,#N/A,FALSE,"Лист4"}</definedName>
    <definedName name="чччччччччччччччччччччччччччччч" localSheetId="4" hidden="1">{#N/A,#N/A,FALSE,"Лист4"}</definedName>
    <definedName name="чччччччччччччччччччччччччччччч" hidden="1">{#N/A,#N/A,FALSE,"Лист4"}</definedName>
    <definedName name="шш" localSheetId="4" hidden="1">{#N/A,#N/A,FALSE,"Лист4"}</definedName>
    <definedName name="шш" hidden="1">{#N/A,#N/A,FALSE,"Лист4"}</definedName>
    <definedName name="щщ" localSheetId="3">#REF!</definedName>
    <definedName name="щщ" localSheetId="0">#REF!</definedName>
    <definedName name="щщ" localSheetId="2">#REF!</definedName>
    <definedName name="щщ" localSheetId="4">#REF!</definedName>
    <definedName name="щщ">#REF!</definedName>
    <definedName name="щщщ" localSheetId="4" hidden="1">{#N/A,#N/A,FALSE,"Лист4"}</definedName>
    <definedName name="щщщ" hidden="1">{#N/A,#N/A,FALSE,"Лист4"}</definedName>
    <definedName name="щщщщ" localSheetId="4" hidden="1">{#N/A,#N/A,FALSE,"Лист4"}</definedName>
    <definedName name="щщщщ" hidden="1">{#N/A,#N/A,FALSE,"Лист4"}</definedName>
    <definedName name="ю" localSheetId="4" hidden="1">{#N/A,#N/A,FALSE,"Лист4"}</definedName>
    <definedName name="ю" hidden="1">{#N/A,#N/A,FALSE,"Лист4"}</definedName>
    <definedName name="ююю" localSheetId="4" hidden="1">{#N/A,#N/A,FALSE,"Лист4"}</definedName>
    <definedName name="ююю" hidden="1">{#N/A,#N/A,FALSE,"Лист4"}</definedName>
    <definedName name="я" localSheetId="4" hidden="1">{#N/A,#N/A,FALSE,"Лист4"}</definedName>
    <definedName name="я" hidden="1">{#N/A,#N/A,FALSE,"Лист4"}</definedName>
    <definedName name="яя" localSheetId="4" hidden="1">{#N/A,#N/A,FALSE,"Лист4"}</definedName>
    <definedName name="яя" hidden="1">{#N/A,#N/A,FALSE,"Лист4"}</definedName>
    <definedName name="яяя" localSheetId="4" hidden="1">{#N/A,#N/A,FALSE,"Лист4"}</definedName>
    <definedName name="яяя" hidden="1">{#N/A,#N/A,FALSE,"Лист4"}</definedName>
    <definedName name="яяяя" localSheetId="4" hidden="1">{#N/A,#N/A,FALSE,"Лист4"}</definedName>
    <definedName name="яяяя" hidden="1">{#N/A,#N/A,FALSE,"Лист4"}</definedName>
    <definedName name="яяяяяя" localSheetId="4" hidden="1">{#N/A,#N/A,FALSE,"Лист4"}</definedName>
    <definedName name="яяяяяя" hidden="1">{#N/A,#N/A,FALSE,"Лист4"}</definedName>
    <definedName name="яяяяяяяя" localSheetId="4" hidden="1">{#N/A,#N/A,FALSE,"Лист4"}</definedName>
    <definedName name="яяяя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<sst xmlns="http://schemas.openxmlformats.org/spreadsheetml/2006/main" count="381" uniqueCount="211">
  <si>
    <t>Дефіцит-профіцит</t>
  </si>
  <si>
    <t>На початок періоду</t>
  </si>
  <si>
    <t>На кінець звітного періоду</t>
  </si>
  <si>
    <t>Додаток 2</t>
  </si>
  <si>
    <t>Податок на прибуток підприємств 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</si>
  <si>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</si>
  <si>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</si>
  <si>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</si>
  <si>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</si>
  <si>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</si>
  <si>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</si>
  <si>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</si>
  <si>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</si>
  <si>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Чатина чистого прибутку (доходу) комунальних унітарних підприємств та їх об'єднань, що вилучаються до бюджету</t>
  </si>
  <si>
    <t>Адміністративні збори та платежі, доходи від некомерційної господарської діяльності</t>
  </si>
  <si>
    <t>Додаток 3</t>
  </si>
  <si>
    <t>0110150</t>
  </si>
  <si>
    <t>02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</si>
  <si>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</si>
  <si>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</si>
  <si>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</si>
  <si>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</si>
  <si>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Найменування доходів згідно із бюджетною класифікацією</t>
  </si>
  <si>
    <t>Податок з власників наземних транспортних засобів та інших самохідних машин і механізмів (юридичних осіб) </t>
  </si>
  <si>
    <t>Податок з власників наземних транспортних засобів та інших самохідних машин і механізмів (з громадян) </t>
  </si>
  <si>
    <t>Збір за першу реєстрацію літаків і вертольотів (юридичних осіб)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</si>
  <si>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</si>
  <si>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</si>
  <si>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</si>
  <si>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Надходження від ввезення палива на митну територію України податковими агентами</t>
  </si>
  <si>
    <t>Збір за першу реєстрацію суден (фізичних осіб) </t>
  </si>
  <si>
    <t>Додаток 1</t>
  </si>
  <si>
    <t>Кошти, що передаються із загального фонду бюджету до бюджету розвитку (спеціального фонду)</t>
  </si>
  <si>
    <t>% виконання до уточненого плану на рік (розпис,кошторис)</t>
  </si>
  <si>
    <t>Уточнений план на рік (розпис, кошторис та розпис трансферти)</t>
  </si>
  <si>
    <t>% виконання до уточненого плану на рік (кошторис, повернення розпис)</t>
  </si>
  <si>
    <t>% профінансовано  коштів до уточненого плану на звітну дату</t>
  </si>
  <si>
    <t>Усього по обох фондах</t>
  </si>
  <si>
    <t>Усього доходів</t>
  </si>
  <si>
    <t xml:space="preserve">Виконання видатків районного бюджету </t>
  </si>
  <si>
    <t>01</t>
  </si>
  <si>
    <t>Районна рада</t>
  </si>
  <si>
    <t>Райдержадміністрація</t>
  </si>
  <si>
    <t>до рішення _______сесії</t>
  </si>
  <si>
    <t>районної ради VІ скликання</t>
  </si>
  <si>
    <t xml:space="preserve">Заступник голови ради </t>
  </si>
  <si>
    <t>В.С.Данко</t>
  </si>
  <si>
    <t>Виконання доходів районного бюджету</t>
  </si>
  <si>
    <t>Плата за надання адміністративних послуг</t>
  </si>
  <si>
    <t xml:space="preserve">Виконання надання та повернення кредитів районного бюджету </t>
  </si>
  <si>
    <t>Джерела фінансування районного бюджету</t>
  </si>
  <si>
    <t>Додаток  4</t>
  </si>
  <si>
    <t>Фінанасове управління Ужгородської РДА</t>
  </si>
  <si>
    <t>Фінансування за рахунок єдиного казначейського рахунку</t>
  </si>
  <si>
    <t>від ______________2013р.</t>
  </si>
  <si>
    <t>Додаток 4</t>
  </si>
  <si>
    <t>від ______________2014р.</t>
  </si>
  <si>
    <t>від ______________2015р.</t>
  </si>
  <si>
    <t>С.Я.Мацко</t>
  </si>
  <si>
    <t>(грн.)</t>
  </si>
  <si>
    <t>№ з/п</t>
  </si>
  <si>
    <t>КЕКВ</t>
  </si>
  <si>
    <t>Використано на звітну дату</t>
  </si>
  <si>
    <t>% виконання до уточненого плану</t>
  </si>
  <si>
    <t>Всього</t>
  </si>
  <si>
    <t>Разом</t>
  </si>
  <si>
    <t>Інші розрахунки</t>
  </si>
  <si>
    <t>Надходження від орендної плати за користування цілісним майновим комплексом та іншим майном,що перебуває у комунальній власності</t>
  </si>
  <si>
    <r>
      <t>Податок з власників транспортних засобів та інших самохідних машин і механізмів</t>
    </r>
    <r>
      <rPr>
        <sz val="10"/>
        <rFont val="Times New Roman"/>
        <family val="1"/>
      </rPr>
      <t> </t>
    </r>
  </si>
  <si>
    <r>
      <t>Збір за забруднення навколишнього природного середовища</t>
    </r>
    <r>
      <rPr>
        <sz val="10"/>
        <rFont val="Times New Roman"/>
        <family val="1"/>
      </rPr>
      <t xml:space="preserve">  </t>
    </r>
  </si>
  <si>
    <r>
      <t>Інші неподаткові надходження</t>
    </r>
    <r>
      <rPr>
        <sz val="10"/>
        <rFont val="Times New Roman"/>
        <family val="1"/>
      </rPr>
      <t> </t>
    </r>
  </si>
  <si>
    <t>Податок та збір на доходи фізичних осіб</t>
  </si>
  <si>
    <t>районної ради VІІ скликання</t>
  </si>
  <si>
    <t>від ______________2016р.</t>
  </si>
  <si>
    <t>Надходження  сум реструктурованої заборгованості зі сплати податку на доходи фізичних осіб</t>
  </si>
  <si>
    <t>Податок на доходи фізичних осіб від оподаткування пенсійних виплат або щомісячного довічного грошового утримання,що сплчується(перераховується) згідно з Податковим кодексом україни</t>
  </si>
  <si>
    <t>Адміністративний збір за проведення державної реєстрації юридичних осіб та фізичних осіб-підприємців та  громадських форувань</t>
  </si>
  <si>
    <t>Адміністративний збір за державну реєстрацію речових прав на нерухоме майно та їх обтяжень</t>
  </si>
  <si>
    <t>від ______________2017р.</t>
  </si>
  <si>
    <t>Код ВКВ/ Код ТПКВКМБ /
ТКВКБМС3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</si>
  <si>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</si>
  <si>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Усього видатків</t>
  </si>
  <si>
    <t>Код</t>
  </si>
  <si>
    <t xml:space="preserve">Назва головного </t>
  </si>
  <si>
    <t>Загальний фонд</t>
  </si>
  <si>
    <t>Спеціальний  фонд</t>
  </si>
  <si>
    <t>Всього по обох фондах</t>
  </si>
  <si>
    <t xml:space="preserve"> розпорядника коштів</t>
  </si>
  <si>
    <t>% виконання до уточненого плану на звітну дату</t>
  </si>
  <si>
    <t>% надійшло  коштів до уточненого плану на звітну дату</t>
  </si>
  <si>
    <t>% виконання до кошторисних призначень на рік та розпису (трансферти)</t>
  </si>
  <si>
    <t>Назва  підрозділу  бюджетної  класифікації</t>
  </si>
  <si>
    <t>(грн)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</si>
  <si>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</si>
  <si>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</si>
  <si>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прибуток підприємств </t>
  </si>
  <si>
    <t>Податки на власність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</si>
  <si>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</si>
  <si>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</si>
  <si>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</si>
  <si>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</si>
  <si>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</si>
  <si>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</si>
  <si>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Власні надходження бюджетних установ</t>
  </si>
  <si>
    <t>Надійшло коштів на звітній період</t>
  </si>
  <si>
    <t>37</t>
  </si>
  <si>
    <t>0218831</t>
  </si>
  <si>
    <t>3718832</t>
  </si>
  <si>
    <t>Виконання на звітну дату</t>
  </si>
  <si>
    <t>Профінансовано коштів на звітній період</t>
  </si>
  <si>
    <t>3718822</t>
  </si>
  <si>
    <t>Надання довгострокових кредитів індивідуальним забудовникам житла на селі</t>
  </si>
  <si>
    <t>Повернення пільгових довгострокових кредитів, наданих молодим сім'ям та одиноким молодим громадянам на будівництво/ придбання житла</t>
  </si>
  <si>
    <t>Повернення довгострокових кредитів, наданих індивідуальним забудовникам житла на селі</t>
  </si>
  <si>
    <t xml:space="preserve">Код головного </t>
  </si>
  <si>
    <t>Назва головного  розпорядника коштів</t>
  </si>
  <si>
    <t>Плата за надання інших адміністративних послуг</t>
  </si>
  <si>
    <t>від ______________2019р.</t>
  </si>
  <si>
    <t>Зміни обсягів бюджетних коштів</t>
  </si>
  <si>
    <t>Адміністративні штрафи та інші санкції</t>
  </si>
  <si>
    <t xml:space="preserve">Затверджено на 2021 рік </t>
  </si>
  <si>
    <t xml:space="preserve">Уточнений план на 2021 рік </t>
  </si>
  <si>
    <t>Уточнений план на 2021 рік
(розпис)</t>
  </si>
  <si>
    <t>Уточнений план на 2021 рік 
(кошторис)</t>
  </si>
  <si>
    <t>Районна цільова програма "Власний дім" на 2021-2025 роки</t>
  </si>
  <si>
    <t>Затверджено на 2021 рік</t>
  </si>
  <si>
    <t>Затверджено по розпису на 2021 рік з урахуванням змін</t>
  </si>
  <si>
    <t>Затверджено   на 2021 рік</t>
  </si>
  <si>
    <t>Уточнений план на 2021 рік</t>
  </si>
  <si>
    <t>Кошторисні призначення на  2021 рік з урахуванням змін</t>
  </si>
  <si>
    <t>Уточнений план на 2021 рік (розпис)</t>
  </si>
  <si>
    <t xml:space="preserve">Затверджено на 2021рік </t>
  </si>
  <si>
    <t xml:space="preserve">Уточнений план на  2021 рік </t>
  </si>
  <si>
    <t>%    виконання    до розпису на 2021 рік з урахуванням змін</t>
  </si>
  <si>
    <t>Затверджено на 2021рік</t>
  </si>
  <si>
    <t>Уточнений план на 2021 рік (розпис, кошторис)</t>
  </si>
  <si>
    <t>Любомира МАТЕЙ, 61-59-55</t>
  </si>
  <si>
    <t>Любомира МАТЕЙ,61-59-55</t>
  </si>
  <si>
    <t>1.1.</t>
  </si>
  <si>
    <t xml:space="preserve"> за І півріччя 2021 року </t>
  </si>
  <si>
    <t xml:space="preserve">Офіційні трансферти 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</si>
  <si>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</si>
  <si>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</si>
  <si>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</si>
  <si>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Валерія КРАЛИЦЬКА, 61-47-68</t>
  </si>
  <si>
    <t>0212010</t>
  </si>
  <si>
    <t>Багатопрофільна стаціонарна медична допомога населенню</t>
  </si>
  <si>
    <t>0813242</t>
  </si>
  <si>
    <t>Інші заходи у сфері соціального захисту і соціального забезпечення</t>
  </si>
  <si>
    <t>0213242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</si>
  <si>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</si>
  <si>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</si>
  <si>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</si>
  <si>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Відділ освіти, молоді та спорту Ужгородської РДА</t>
  </si>
  <si>
    <t>0619800</t>
  </si>
  <si>
    <t>08</t>
  </si>
  <si>
    <t>Управління соціального захисту населення Ужгородської РДА</t>
  </si>
  <si>
    <t>0819800</t>
  </si>
  <si>
    <t>09</t>
  </si>
  <si>
    <t>Служба у справах дітей Ужгородської РДА</t>
  </si>
  <si>
    <t>0919800</t>
  </si>
  <si>
    <t>10</t>
  </si>
  <si>
    <t>Відділ культури  Ужгородської РДА</t>
  </si>
  <si>
    <t>1014082</t>
  </si>
  <si>
    <t>Інші заходи в галузі культури і мистецтва</t>
  </si>
  <si>
    <t>1019800</t>
  </si>
  <si>
    <t>Фінансове управління Ужгородської РДА</t>
  </si>
  <si>
    <t>3719490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</si>
  <si>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</si>
  <si>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3719730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</si>
  <si>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</si>
  <si>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3719770</t>
  </si>
  <si>
    <t>3719800</t>
  </si>
  <si>
    <t>за І півріччя  2021 року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</si>
  <si>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</si>
  <si>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</si>
  <si>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 xml:space="preserve">                                                                                                                   Інформація</t>
  </si>
  <si>
    <t>про виконання програм по районному бюджету станом на 01.07.2021 року</t>
  </si>
  <si>
    <t>КПК  та назва головного розпорядника коштів / НАЗВА  ПРОГРАМИ/</t>
  </si>
  <si>
    <t>Передбачено програмою на 2021 рік</t>
  </si>
  <si>
    <t>1. Ужгородська районна державна адміністрація</t>
  </si>
  <si>
    <t>Програма розвитку та фінансової підтримки комунального некомерційного підприємства  "Ужгородська районна лікарня Ужгородської районної ради Закарпатської області" на 2021 рік</t>
  </si>
  <si>
    <t>1.2.</t>
  </si>
  <si>
    <t>Програма розвитку комунального некормеційного підприєства "Ужгородський районний Центр ПМСД Ужгородської районної ради"</t>
  </si>
  <si>
    <t>1.3.</t>
  </si>
  <si>
    <t>Програма забезпечення фінансовим ресурсом установ соціального захисту населення Великоберезнянського району, що ліквідовується на 2021 рік</t>
  </si>
  <si>
    <t>1.4.</t>
  </si>
  <si>
    <t>Програма підвищення ефективності виконання повноважень органами виконавчої влади щодо реалізації державної політики та впровадження реформ на 2021 рік</t>
  </si>
  <si>
    <t>1.5.</t>
  </si>
  <si>
    <t>1.6.</t>
  </si>
  <si>
    <t>Програма забезпечення пожежної та техногенної безпеки на території Ужгородського району на 2021 рік</t>
  </si>
  <si>
    <t>2.Відділ освіти Ужгородської райдержадміністрації</t>
  </si>
  <si>
    <t>2.1.</t>
  </si>
  <si>
    <t>3.Управління соціального захисту населення (головний розпорядник)</t>
  </si>
  <si>
    <t>3.1.</t>
  </si>
  <si>
    <t>Програма забезпечення  фінансовим ресурсом установ соціального захисту населення Великоберезнянського району, що ліквідовується, на 2021 рік</t>
  </si>
  <si>
    <t>3.2.</t>
  </si>
  <si>
    <t>4. Служба у справах дітей Ужгородської райдержадміністрації</t>
  </si>
  <si>
    <t>4.1.</t>
  </si>
  <si>
    <t>5. Відділ культури молоді та спорту Ужгородської райдержадміністрації</t>
  </si>
  <si>
    <t>5.1.</t>
  </si>
  <si>
    <t xml:space="preserve">Програма забезпечення фінансовим ресурсом установ культури Ужгородського району, що ліквідовується, на 2021 рік  </t>
  </si>
  <si>
    <t>5.2.</t>
  </si>
  <si>
    <t>6.Фінансове управління Ужгородської райдержадміністрації</t>
  </si>
  <si>
    <t>6.1.</t>
  </si>
  <si>
    <t>6.2.</t>
  </si>
  <si>
    <t>за І півріччя 2021 року</t>
  </si>
  <si>
    <t>Програма розвитку та фінансової підтримки територіальних громад Ужгородського району на 2021 рік</t>
  </si>
  <si>
    <t>Виконання за         І півріччя 2021 року</t>
  </si>
  <si>
    <t>про виконання програм по районному бюджету за І півріччя 2021 року</t>
  </si>
  <si>
    <t>Додаток 5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</si>
</sst>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г_р_н_._-;\-* #,##0.00\ _г_р_н_._-;_-* &quot;-&quot;??\ _г_р_н_._-;_-@_-"/>
    <numFmt numFmtId="167" formatCode="0.0"/>
    <numFmt numFmtId="168" formatCode="#,##0.0"/>
    <numFmt numFmtId="169" formatCode="#,##0.0_₴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Calibri"/>
      <family val="2"/>
    </font>
    <font>
      <i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Шрифт текста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Шрифт текста"/>
      <family val="2"/>
    </font>
    <font>
      <sz val="14"/>
      <color indexed="10"/>
      <name val="Times New Roman"/>
      <family val="1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sz val="10"/>
      <name val="Шрифт текста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Шрифт текста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>
      <alignment/>
      <protection/>
    </xf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53" fillId="15" borderId="2" applyNumberFormat="0" applyAlignment="0" applyProtection="0"/>
    <xf numFmtId="0" fontId="27" fillId="16" borderId="3" applyNumberFormat="0" applyAlignment="0" applyProtection="0"/>
    <xf numFmtId="0" fontId="29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8" applyNumberFormat="0" applyFill="0" applyAlignment="0" applyProtection="0"/>
    <xf numFmtId="0" fontId="58" fillId="17" borderId="9" applyNumberFormat="0" applyAlignment="0" applyProtection="0"/>
    <xf numFmtId="0" fontId="5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61" fillId="0" borderId="0">
      <alignment/>
      <protection/>
    </xf>
    <xf numFmtId="0" fontId="6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65" fillId="20" borderId="0" applyNumberFormat="0" applyBorder="0" applyAlignment="0" applyProtection="0"/>
    <xf numFmtId="0" fontId="2" fillId="0" borderId="0">
      <alignment/>
      <protection locked="0"/>
    </xf>
  </cellStyleXfs>
  <cellXfs count="325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7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left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62" fillId="0" borderId="0" xfId="63" applyFill="1" applyBorder="1">
      <alignment/>
      <protection/>
    </xf>
    <xf numFmtId="165" fontId="24" fillId="0" borderId="0" xfId="78" applyFont="1" applyBorder="1" applyAlignment="1">
      <alignment/>
    </xf>
    <xf numFmtId="0" fontId="57" fillId="0" borderId="0" xfId="55" applyBorder="1">
      <alignment/>
      <protection/>
    </xf>
    <xf numFmtId="165" fontId="24" fillId="0" borderId="0" xfId="79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3" fontId="6" fillId="0" borderId="12" xfId="65" applyNumberFormat="1" applyFont="1" applyBorder="1" applyAlignment="1">
      <alignment wrapText="1"/>
      <protection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8" fillId="16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2" xfId="0" applyFont="1" applyBorder="1" applyAlignment="1">
      <alignment/>
    </xf>
    <xf numFmtId="4" fontId="6" fillId="0" borderId="12" xfId="65" applyNumberFormat="1" applyFont="1" applyBorder="1" applyAlignment="1">
      <alignment horizontal="right"/>
      <protection/>
    </xf>
    <xf numFmtId="4" fontId="6" fillId="0" borderId="12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1" fontId="10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" fontId="11" fillId="0" borderId="12" xfId="0" applyNumberFormat="1" applyFont="1" applyBorder="1" applyAlignment="1">
      <alignment vertical="center"/>
    </xf>
    <xf numFmtId="168" fontId="11" fillId="0" borderId="12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49" fontId="19" fillId="0" borderId="12" xfId="0" applyNumberFormat="1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wrapText="1"/>
    </xf>
    <xf numFmtId="167" fontId="7" fillId="0" borderId="12" xfId="0" applyNumberFormat="1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49" fontId="30" fillId="16" borderId="12" xfId="0" applyNumberFormat="1" applyFont="1" applyFill="1" applyBorder="1" applyAlignment="1">
      <alignment horizontal="center" vertical="center"/>
    </xf>
    <xf numFmtId="3" fontId="30" fillId="0" borderId="12" xfId="0" applyNumberFormat="1" applyFont="1" applyBorder="1" applyAlignment="1">
      <alignment vertical="center" wrapText="1"/>
    </xf>
    <xf numFmtId="3" fontId="30" fillId="0" borderId="12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167" fontId="30" fillId="0" borderId="12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8" fillId="16" borderId="12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3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33" fillId="0" borderId="0" xfId="0" applyFont="1" applyAlignment="1">
      <alignment/>
    </xf>
    <xf numFmtId="0" fontId="6" fillId="16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2" fontId="17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35" fillId="0" borderId="0" xfId="77" applyFont="1" applyFill="1" applyBorder="1" applyAlignment="1">
      <alignment/>
    </xf>
    <xf numFmtId="4" fontId="13" fillId="0" borderId="0" xfId="63" applyNumberFormat="1" applyFont="1" applyFill="1" applyBorder="1">
      <alignment/>
      <protection/>
    </xf>
    <xf numFmtId="0" fontId="35" fillId="0" borderId="0" xfId="63" applyFont="1" applyFill="1" applyBorder="1">
      <alignment/>
      <protection/>
    </xf>
    <xf numFmtId="0" fontId="14" fillId="16" borderId="12" xfId="0" applyFont="1" applyFill="1" applyBorder="1" applyAlignment="1">
      <alignment horizontal="center" vertical="center"/>
    </xf>
    <xf numFmtId="0" fontId="15" fillId="16" borderId="0" xfId="0" applyFont="1" applyFill="1" applyAlignment="1">
      <alignment/>
    </xf>
    <xf numFmtId="167" fontId="11" fillId="0" borderId="12" xfId="0" applyNumberFormat="1" applyFont="1" applyBorder="1" applyAlignment="1">
      <alignment vertical="center"/>
    </xf>
    <xf numFmtId="4" fontId="11" fillId="16" borderId="12" xfId="0" applyNumberFormat="1" applyFont="1" applyFill="1" applyBorder="1" applyAlignment="1">
      <alignment vertical="center"/>
    </xf>
    <xf numFmtId="167" fontId="13" fillId="0" borderId="12" xfId="0" applyNumberFormat="1" applyFont="1" applyBorder="1" applyAlignment="1">
      <alignment vertical="center"/>
    </xf>
    <xf numFmtId="4" fontId="13" fillId="16" borderId="12" xfId="0" applyNumberFormat="1" applyFont="1" applyFill="1" applyBorder="1" applyAlignment="1">
      <alignment vertical="center"/>
    </xf>
    <xf numFmtId="0" fontId="35" fillId="16" borderId="0" xfId="63" applyFont="1" applyFill="1" applyBorder="1">
      <alignment/>
      <protection/>
    </xf>
    <xf numFmtId="168" fontId="13" fillId="0" borderId="12" xfId="0" applyNumberFormat="1" applyFont="1" applyBorder="1" applyAlignment="1">
      <alignment vertical="center"/>
    </xf>
    <xf numFmtId="4" fontId="17" fillId="0" borderId="12" xfId="65" applyNumberFormat="1" applyFont="1" applyBorder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19" fillId="0" borderId="0" xfId="0" applyFont="1" applyAlignment="1">
      <alignment/>
    </xf>
    <xf numFmtId="4" fontId="6" fillId="0" borderId="12" xfId="0" applyNumberFormat="1" applyFont="1" applyBorder="1" applyAlignment="1">
      <alignment horizontal="right"/>
    </xf>
    <xf numFmtId="3" fontId="9" fillId="0" borderId="12" xfId="65" applyNumberFormat="1" applyFont="1" applyFill="1" applyBorder="1" applyAlignment="1">
      <alignment wrapText="1"/>
      <protection/>
    </xf>
    <xf numFmtId="3" fontId="6" fillId="0" borderId="12" xfId="65" applyNumberFormat="1" applyFont="1" applyBorder="1" applyAlignment="1">
      <alignment/>
      <protection/>
    </xf>
    <xf numFmtId="4" fontId="6" fillId="0" borderId="0" xfId="0" applyNumberFormat="1" applyFont="1" applyAlignment="1">
      <alignment/>
    </xf>
    <xf numFmtId="4" fontId="6" fillId="0" borderId="12" xfId="65" applyNumberFormat="1" applyFont="1" applyFill="1" applyBorder="1" applyAlignment="1">
      <alignment horizontal="right"/>
      <protection/>
    </xf>
    <xf numFmtId="0" fontId="6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38" fillId="0" borderId="0" xfId="55" applyFont="1" applyBorder="1">
      <alignment/>
      <protection/>
    </xf>
    <xf numFmtId="49" fontId="13" fillId="0" borderId="12" xfId="0" applyNumberFormat="1" applyFont="1" applyFill="1" applyBorder="1" applyAlignment="1">
      <alignment vertical="center" wrapText="1"/>
    </xf>
    <xf numFmtId="1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 wrapText="1"/>
    </xf>
    <xf numFmtId="0" fontId="9" fillId="0" borderId="12" xfId="55" applyFont="1" applyBorder="1">
      <alignment/>
      <protection/>
    </xf>
    <xf numFmtId="0" fontId="9" fillId="0" borderId="12" xfId="55" applyFont="1" applyBorder="1" applyAlignment="1">
      <alignment vertical="justify" wrapText="1"/>
      <protection/>
    </xf>
    <xf numFmtId="0" fontId="6" fillId="0" borderId="12" xfId="55" applyFont="1" applyBorder="1">
      <alignment/>
      <protection/>
    </xf>
    <xf numFmtId="0" fontId="6" fillId="0" borderId="12" xfId="55" applyFont="1" applyBorder="1" applyAlignment="1">
      <alignment vertical="justify" wrapText="1"/>
      <protection/>
    </xf>
    <xf numFmtId="0" fontId="6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4" fontId="37" fillId="0" borderId="0" xfId="63" applyNumberFormat="1" applyFont="1" applyFill="1" applyBorder="1">
      <alignment/>
      <protection/>
    </xf>
    <xf numFmtId="4" fontId="40" fillId="0" borderId="0" xfId="63" applyNumberFormat="1" applyFont="1" applyFill="1" applyBorder="1">
      <alignment/>
      <protection/>
    </xf>
    <xf numFmtId="165" fontId="41" fillId="0" borderId="0" xfId="77" applyFont="1" applyFill="1" applyBorder="1" applyAlignment="1">
      <alignment/>
    </xf>
    <xf numFmtId="0" fontId="41" fillId="16" borderId="0" xfId="63" applyFont="1" applyFill="1" applyBorder="1">
      <alignment/>
      <protection/>
    </xf>
    <xf numFmtId="166" fontId="36" fillId="0" borderId="0" xfId="74" applyFont="1" applyAlignment="1">
      <alignment/>
    </xf>
    <xf numFmtId="49" fontId="8" fillId="0" borderId="12" xfId="0" applyNumberFormat="1" applyFont="1" applyBorder="1" applyAlignment="1">
      <alignment horizontal="center" vertical="center"/>
    </xf>
    <xf numFmtId="49" fontId="7" fillId="0" borderId="12" xfId="64" applyNumberFormat="1" applyFont="1" applyFill="1" applyBorder="1" applyAlignment="1" applyProtection="1">
      <alignment horizontal="center" vertical="center" wrapText="1"/>
      <protection/>
    </xf>
    <xf numFmtId="49" fontId="7" fillId="16" borderId="12" xfId="0" applyNumberFormat="1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49" fontId="8" fillId="0" borderId="12" xfId="64" applyNumberFormat="1" applyFont="1" applyFill="1" applyBorder="1" applyAlignment="1" applyProtection="1">
      <alignment vertical="center" wrapText="1"/>
      <protection/>
    </xf>
    <xf numFmtId="0" fontId="8" fillId="16" borderId="12" xfId="57" applyFont="1" applyFill="1" applyBorder="1" applyAlignment="1">
      <alignment vertical="center" wrapText="1"/>
      <protection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8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2" xfId="56" applyNumberFormat="1" applyFont="1" applyFill="1" applyBorder="1" applyAlignment="1">
      <alignment horizontal="right" vertical="center"/>
      <protection/>
    </xf>
    <xf numFmtId="167" fontId="8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167" fontId="7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0" fontId="8" fillId="16" borderId="12" xfId="0" applyFont="1" applyFill="1" applyBorder="1" applyAlignment="1">
      <alignment horizontal="left" vertical="center" wrapText="1"/>
    </xf>
    <xf numFmtId="4" fontId="13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4" fontId="13" fillId="0" borderId="0" xfId="77" applyNumberFormat="1" applyFont="1" applyBorder="1" applyAlignment="1">
      <alignment/>
    </xf>
    <xf numFmtId="1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4" fontId="13" fillId="0" borderId="12" xfId="55" applyNumberFormat="1" applyFont="1" applyBorder="1" applyAlignment="1">
      <alignment vertical="center"/>
      <protection/>
    </xf>
    <xf numFmtId="4" fontId="13" fillId="0" borderId="12" xfId="0" applyNumberFormat="1" applyFont="1" applyBorder="1" applyAlignment="1">
      <alignment horizontal="right" vertical="center" wrapText="1"/>
    </xf>
    <xf numFmtId="165" fontId="13" fillId="0" borderId="12" xfId="77" applyFont="1" applyBorder="1" applyAlignment="1">
      <alignment horizontal="right" vertical="center" wrapText="1"/>
    </xf>
    <xf numFmtId="167" fontId="13" fillId="0" borderId="12" xfId="0" applyNumberFormat="1" applyFont="1" applyBorder="1" applyAlignment="1">
      <alignment vertical="center"/>
    </xf>
    <xf numFmtId="4" fontId="13" fillId="16" borderId="12" xfId="0" applyNumberFormat="1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168" fontId="13" fillId="0" borderId="12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42" fillId="0" borderId="12" xfId="55" applyFont="1" applyBorder="1" applyAlignment="1">
      <alignment horizontal="left" vertical="center" wrapText="1"/>
      <protection/>
    </xf>
    <xf numFmtId="0" fontId="6" fillId="0" borderId="12" xfId="55" applyFont="1" applyBorder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6" fillId="16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4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/>
    </xf>
    <xf numFmtId="4" fontId="13" fillId="0" borderId="12" xfId="0" applyNumberFormat="1" applyFont="1" applyBorder="1" applyAlignment="1">
      <alignment/>
    </xf>
    <xf numFmtId="167" fontId="13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169" fontId="11" fillId="0" borderId="12" xfId="0" applyNumberFormat="1" applyFont="1" applyBorder="1" applyAlignment="1">
      <alignment/>
    </xf>
    <xf numFmtId="169" fontId="13" fillId="0" borderId="12" xfId="0" applyNumberFormat="1" applyFont="1" applyBorder="1" applyAlignment="1">
      <alignment/>
    </xf>
    <xf numFmtId="49" fontId="13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37" fillId="0" borderId="12" xfId="0" applyFont="1" applyBorder="1" applyAlignment="1">
      <alignment/>
    </xf>
    <xf numFmtId="0" fontId="17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2" fontId="11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167" fontId="11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wrapText="1"/>
    </xf>
    <xf numFmtId="0" fontId="6" fillId="0" borderId="12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13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4" fontId="11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2" xfId="65" applyNumberFormat="1" applyFont="1" applyBorder="1" applyAlignment="1">
      <alignment horizontal="right"/>
      <protection/>
    </xf>
    <xf numFmtId="4" fontId="6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2" xfId="64" applyFont="1" applyFill="1" applyBorder="1" applyAlignment="1" applyProtection="1">
      <alignment horizontal="center" vertical="center" wrapText="1"/>
      <protection/>
    </xf>
    <xf numFmtId="0" fontId="13" fillId="0" borderId="12" xfId="64" applyFont="1" applyFill="1" applyBorder="1" applyAlignment="1" applyProtection="1">
      <alignment horizontal="center" vertical="center" wrapText="1"/>
      <protection/>
    </xf>
    <xf numFmtId="0" fontId="13" fillId="0" borderId="12" xfId="64" applyFont="1" applyBorder="1" applyAlignment="1" applyProtection="1">
      <alignment horizontal="center" vertical="center" wrapText="1"/>
      <protection/>
    </xf>
    <xf numFmtId="0" fontId="13" fillId="0" borderId="12" xfId="64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4" xfId="64" applyFont="1" applyBorder="1" applyAlignment="1" applyProtection="1">
      <alignment horizontal="center" vertical="center" wrapText="1"/>
      <protection/>
    </xf>
    <xf numFmtId="0" fontId="13" fillId="0" borderId="13" xfId="64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4" fontId="13" fillId="0" borderId="12" xfId="64" applyNumberFormat="1" applyFont="1" applyBorder="1" applyAlignment="1" applyProtection="1">
      <alignment horizontal="center" vertical="center" wrapText="1"/>
      <protection/>
    </xf>
    <xf numFmtId="4" fontId="13" fillId="0" borderId="12" xfId="64" applyNumberFormat="1" applyFont="1" applyBorder="1" applyAlignment="1" applyProtection="1">
      <alignment horizontal="center" vertical="center" wrapText="1"/>
      <protection/>
    </xf>
    <xf numFmtId="0" fontId="13" fillId="16" borderId="12" xfId="64" applyFont="1" applyFill="1" applyBorder="1" applyAlignment="1" applyProtection="1">
      <alignment horizontal="center" vertical="center" wrapText="1"/>
      <protection/>
    </xf>
    <xf numFmtId="0" fontId="13" fillId="16" borderId="12" xfId="64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4" fontId="8" fillId="0" borderId="14" xfId="64" applyNumberFormat="1" applyFont="1" applyFill="1" applyBorder="1" applyAlignment="1" applyProtection="1">
      <alignment horizontal="center" vertical="center" wrapText="1"/>
      <protection/>
    </xf>
    <xf numFmtId="4" fontId="8" fillId="0" borderId="13" xfId="64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64" applyFont="1" applyBorder="1" applyAlignment="1" applyProtection="1">
      <alignment horizontal="center" vertical="center" wrapText="1"/>
      <protection/>
    </xf>
    <xf numFmtId="3" fontId="13" fillId="0" borderId="12" xfId="64" applyNumberFormat="1" applyFont="1" applyBorder="1" applyAlignment="1" applyProtection="1">
      <alignment horizontal="center" vertical="center" wrapText="1"/>
      <protection/>
    </xf>
    <xf numFmtId="3" fontId="13" fillId="0" borderId="12" xfId="64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13" xfId="64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6" fillId="0" borderId="12" xfId="64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68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Доходи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_Видат дод 2" xfId="56"/>
    <cellStyle name="Звичайний_Видат дод 2_1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_ZV1PIV98" xfId="64"/>
    <cellStyle name="Обычный_Виконання за І квартал 2010 року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Розподіл (2)" xfId="72"/>
    <cellStyle name="Тысячи_Розподіл (2)" xfId="73"/>
    <cellStyle name="Comma" xfId="74"/>
    <cellStyle name="Comma [0]" xfId="75"/>
    <cellStyle name="Финансовый 2" xfId="76"/>
    <cellStyle name="Финансовый 3" xfId="77"/>
    <cellStyle name="Фінансовий 2" xfId="78"/>
    <cellStyle name="Фінансовий 3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Yura%20Prislupskij\&#1052;&#1086;&#1080;%20&#1076;&#1086;&#1082;&#1091;&#1084;&#1077;&#1085;&#1090;&#1099;\&#1058;&#1080;&#1076;&#1077;&#1085;&#1100;\&#1055;&#1088;&#1086;&#1075;&#1088;&#1072;&#1084;&#1080;\&#1052;i&#1078;&#1073;&#1102;&#1076;&#1078;%20&#1090;&#1088;&#1072;&#1085;&#1089;%20&#1089;&#1077;&#1083;&#1072;&#1084;%20&#1085;&#1072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"/>
      <sheetName val="дох на 04 12"/>
      <sheetName val="вид на 04 12"/>
      <sheetName val="0"/>
      <sheetName val="Дох Ганущ"/>
      <sheetName val="Вид Ганущ"/>
      <sheetName val="Транс Ганущ"/>
      <sheetName val="Доходи (2)"/>
      <sheetName val="Вид Ужг р"/>
      <sheetName val="Транс Ужг р"/>
      <sheetName val="Розрах "/>
      <sheetName val="Пор табл"/>
    </sheetNames>
    <sheetDataSet>
      <sheetData sheetId="5">
        <row r="5">
          <cell r="O5">
            <v>0.926</v>
          </cell>
          <cell r="R5">
            <v>1.064</v>
          </cell>
        </row>
        <row r="9">
          <cell r="J9">
            <v>0.413</v>
          </cell>
        </row>
        <row r="15">
          <cell r="D15">
            <v>0.4</v>
          </cell>
          <cell r="E15">
            <v>0.2</v>
          </cell>
          <cell r="F15">
            <v>0.39999999999999997</v>
          </cell>
          <cell r="J15">
            <v>0.5</v>
          </cell>
          <cell r="K15">
            <v>0.5</v>
          </cell>
          <cell r="Y15">
            <v>0.4</v>
          </cell>
          <cell r="AH15">
            <v>3.5</v>
          </cell>
          <cell r="AL1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87"/>
  <sheetViews>
    <sheetView showZeros="0" view="pageBreakPreview" zoomScale="75" zoomScaleNormal="68" zoomScaleSheetLayoutView="75" zoomScalePageLayoutView="0" workbookViewId="0" topLeftCell="A9">
      <selection activeCell="L41" sqref="L41"/>
    </sheetView>
  </sheetViews>
  <sheetFormatPr defaultColWidth="8.625" defaultRowHeight="12.75"/>
  <cols>
    <col min="1" max="1" width="9.875" style="17" customWidth="1"/>
    <col min="2" max="2" width="42.50390625" style="2" customWidth="1"/>
    <col min="3" max="3" width="17.125" style="112" customWidth="1"/>
    <col min="4" max="4" width="17.125" style="2" customWidth="1"/>
    <col min="5" max="5" width="17.875" style="2" customWidth="1"/>
    <col min="6" max="6" width="11.50390625" style="2" customWidth="1"/>
    <col min="7" max="7" width="14.875" style="117" customWidth="1"/>
    <col min="8" max="8" width="16.625" style="117" customWidth="1"/>
    <col min="9" max="9" width="15.375" style="157" customWidth="1"/>
    <col min="10" max="10" width="17.375" style="2" customWidth="1"/>
    <col min="11" max="11" width="11.50390625" style="2" customWidth="1"/>
    <col min="12" max="12" width="17.375" style="2" customWidth="1"/>
    <col min="13" max="13" width="17.625" style="2" customWidth="1"/>
    <col min="14" max="14" width="17.125" style="2" customWidth="1"/>
    <col min="15" max="15" width="17.50390625" style="2" customWidth="1"/>
    <col min="16" max="16" width="12.375" style="2" customWidth="1"/>
    <col min="17" max="17" width="18.875" style="18" customWidth="1"/>
    <col min="18" max="18" width="20.125" style="18" customWidth="1"/>
    <col min="19" max="19" width="20.50390625" style="18" customWidth="1"/>
    <col min="20" max="20" width="8.625" style="18" customWidth="1"/>
    <col min="21" max="21" width="13.50390625" style="18" customWidth="1"/>
    <col min="22" max="16384" width="8.625" style="18" customWidth="1"/>
  </cols>
  <sheetData>
    <row r="1" ht="13.5" hidden="1">
      <c r="O1" s="13" t="s">
        <v>31</v>
      </c>
    </row>
    <row r="2" spans="5:15" ht="13.5" hidden="1">
      <c r="E2" s="12"/>
      <c r="F2" s="12"/>
      <c r="O2" s="12" t="s">
        <v>43</v>
      </c>
    </row>
    <row r="3" spans="5:15" ht="11.25" customHeight="1" hidden="1">
      <c r="E3" s="12"/>
      <c r="F3" s="12"/>
      <c r="O3" s="12" t="s">
        <v>44</v>
      </c>
    </row>
    <row r="4" spans="5:16" ht="11.25" customHeight="1" hidden="1">
      <c r="E4" s="12"/>
      <c r="F4" s="12"/>
      <c r="O4" s="275" t="s">
        <v>54</v>
      </c>
      <c r="P4" s="275"/>
    </row>
    <row r="5" spans="5:16" ht="18" customHeight="1" hidden="1">
      <c r="E5" s="12"/>
      <c r="F5" s="12"/>
      <c r="N5" s="23"/>
      <c r="O5" s="23" t="s">
        <v>31</v>
      </c>
      <c r="P5" s="24"/>
    </row>
    <row r="6" spans="5:16" ht="22.5" customHeight="1" hidden="1">
      <c r="E6" s="12"/>
      <c r="F6" s="12"/>
      <c r="N6" s="23"/>
      <c r="O6" s="23" t="s">
        <v>43</v>
      </c>
      <c r="P6" s="24"/>
    </row>
    <row r="7" spans="5:16" ht="30" customHeight="1" hidden="1">
      <c r="E7" s="12"/>
      <c r="F7" s="12"/>
      <c r="N7" s="23"/>
      <c r="O7" s="23" t="s">
        <v>44</v>
      </c>
      <c r="P7" s="24"/>
    </row>
    <row r="8" spans="5:16" ht="25.5" customHeight="1" hidden="1">
      <c r="E8" s="12"/>
      <c r="F8" s="12"/>
      <c r="N8" s="23"/>
      <c r="O8" s="23" t="s">
        <v>56</v>
      </c>
      <c r="P8" s="24"/>
    </row>
    <row r="9" spans="2:16" ht="25.5" customHeight="1">
      <c r="B9" s="46"/>
      <c r="C9" s="193"/>
      <c r="E9" s="12"/>
      <c r="F9" s="12"/>
      <c r="N9" s="23"/>
      <c r="O9" s="23" t="s">
        <v>31</v>
      </c>
      <c r="P9" s="79"/>
    </row>
    <row r="10" spans="2:16" ht="15.75" customHeight="1">
      <c r="B10" s="46"/>
      <c r="C10" s="193"/>
      <c r="E10" s="12"/>
      <c r="F10" s="12"/>
      <c r="N10" s="23"/>
      <c r="O10" s="46"/>
      <c r="P10" s="194"/>
    </row>
    <row r="11" spans="2:16" ht="15" customHeight="1" hidden="1">
      <c r="B11" s="46"/>
      <c r="C11" s="193"/>
      <c r="E11" s="12"/>
      <c r="F11" s="12"/>
      <c r="N11" s="23"/>
      <c r="O11" s="11" t="s">
        <v>43</v>
      </c>
      <c r="P11" s="31"/>
    </row>
    <row r="12" spans="2:16" ht="15.75" customHeight="1" hidden="1">
      <c r="B12" s="46"/>
      <c r="C12" s="193"/>
      <c r="E12" s="12"/>
      <c r="F12" s="12"/>
      <c r="N12" s="23"/>
      <c r="O12" s="11" t="s">
        <v>72</v>
      </c>
      <c r="P12" s="31"/>
    </row>
    <row r="13" spans="2:16" ht="13.5" customHeight="1" hidden="1">
      <c r="B13" s="46"/>
      <c r="C13" s="193"/>
      <c r="D13" s="35"/>
      <c r="E13" s="36"/>
      <c r="F13" s="12"/>
      <c r="N13" s="23"/>
      <c r="O13" s="11" t="s">
        <v>73</v>
      </c>
      <c r="P13" s="31"/>
    </row>
    <row r="14" spans="2:16" ht="18.75" customHeight="1" hidden="1">
      <c r="B14" s="46"/>
      <c r="C14" s="193"/>
      <c r="D14" s="35"/>
      <c r="E14" s="37"/>
      <c r="F14" s="12"/>
      <c r="N14" s="23"/>
      <c r="O14" s="23" t="s">
        <v>43</v>
      </c>
      <c r="P14" s="24"/>
    </row>
    <row r="15" spans="2:16" ht="17.25" customHeight="1" hidden="1">
      <c r="B15" s="46"/>
      <c r="C15" s="193"/>
      <c r="D15" s="35"/>
      <c r="E15" s="37"/>
      <c r="F15" s="12"/>
      <c r="N15" s="23"/>
      <c r="O15" s="23" t="s">
        <v>44</v>
      </c>
      <c r="P15" s="24"/>
    </row>
    <row r="16" spans="2:16" ht="15.75" customHeight="1" hidden="1">
      <c r="B16" s="46"/>
      <c r="C16" s="193"/>
      <c r="D16" s="35"/>
      <c r="E16" s="37"/>
      <c r="F16" s="12"/>
      <c r="N16" s="23"/>
      <c r="O16" s="23" t="s">
        <v>57</v>
      </c>
      <c r="P16" s="24"/>
    </row>
    <row r="17" spans="2:16" ht="15" customHeight="1" hidden="1">
      <c r="B17" s="46"/>
      <c r="C17" s="195"/>
      <c r="D17" s="124"/>
      <c r="E17" s="124"/>
      <c r="F17" s="12"/>
      <c r="N17" s="23"/>
      <c r="O17" s="23"/>
      <c r="P17" s="24"/>
    </row>
    <row r="18" spans="1:16" ht="24.75" customHeight="1">
      <c r="A18" s="276" t="s">
        <v>47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</row>
    <row r="19" spans="1:16" ht="21" customHeight="1">
      <c r="A19" s="276" t="s">
        <v>139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</row>
    <row r="20" spans="2:16" ht="10.5" customHeight="1">
      <c r="B20" s="46"/>
      <c r="C20" s="193"/>
      <c r="P20" s="8" t="s">
        <v>92</v>
      </c>
    </row>
    <row r="21" spans="1:16" ht="14.25" customHeight="1">
      <c r="A21" s="277" t="s">
        <v>82</v>
      </c>
      <c r="B21" s="269" t="s">
        <v>22</v>
      </c>
      <c r="C21" s="268" t="s">
        <v>84</v>
      </c>
      <c r="D21" s="268"/>
      <c r="E21" s="268"/>
      <c r="F21" s="268"/>
      <c r="G21" s="268" t="s">
        <v>85</v>
      </c>
      <c r="H21" s="268"/>
      <c r="I21" s="268"/>
      <c r="J21" s="268"/>
      <c r="K21" s="268"/>
      <c r="L21" s="268" t="s">
        <v>37</v>
      </c>
      <c r="M21" s="268"/>
      <c r="N21" s="268"/>
      <c r="O21" s="268"/>
      <c r="P21" s="268"/>
    </row>
    <row r="22" spans="1:16" ht="12" customHeight="1">
      <c r="A22" s="278"/>
      <c r="B22" s="270"/>
      <c r="C22" s="282" t="s">
        <v>120</v>
      </c>
      <c r="D22" s="273" t="s">
        <v>121</v>
      </c>
      <c r="E22" s="279" t="s">
        <v>208</v>
      </c>
      <c r="F22" s="273" t="s">
        <v>88</v>
      </c>
      <c r="G22" s="284" t="s">
        <v>120</v>
      </c>
      <c r="H22" s="284" t="s">
        <v>122</v>
      </c>
      <c r="I22" s="271" t="s">
        <v>123</v>
      </c>
      <c r="J22" s="279" t="s">
        <v>208</v>
      </c>
      <c r="K22" s="273" t="s">
        <v>88</v>
      </c>
      <c r="L22" s="273" t="s">
        <v>120</v>
      </c>
      <c r="M22" s="273" t="s">
        <v>122</v>
      </c>
      <c r="N22" s="273" t="s">
        <v>123</v>
      </c>
      <c r="O22" s="279" t="s">
        <v>208</v>
      </c>
      <c r="P22" s="273" t="s">
        <v>88</v>
      </c>
    </row>
    <row r="23" spans="1:16" ht="84.75" customHeight="1">
      <c r="A23" s="277"/>
      <c r="B23" s="269"/>
      <c r="C23" s="283"/>
      <c r="D23" s="274"/>
      <c r="E23" s="280"/>
      <c r="F23" s="274"/>
      <c r="G23" s="285"/>
      <c r="H23" s="285"/>
      <c r="I23" s="272"/>
      <c r="J23" s="280"/>
      <c r="K23" s="274"/>
      <c r="L23" s="274"/>
      <c r="M23" s="274"/>
      <c r="N23" s="274"/>
      <c r="O23" s="280"/>
      <c r="P23" s="274"/>
    </row>
    <row r="24" spans="1:16" s="20" customFormat="1" ht="12.75" customHeight="1">
      <c r="A24" s="9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27">
        <v>7</v>
      </c>
      <c r="H24" s="127">
        <v>8</v>
      </c>
      <c r="I24" s="158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  <c r="O24" s="15">
        <v>15</v>
      </c>
      <c r="P24" s="15">
        <v>16</v>
      </c>
    </row>
    <row r="25" spans="1:16" ht="13.5">
      <c r="A25" s="196">
        <v>10000000</v>
      </c>
      <c r="B25" s="197" t="s">
        <v>93</v>
      </c>
      <c r="C25" s="76">
        <f>C26+C32+C42</f>
        <v>0</v>
      </c>
      <c r="D25" s="76">
        <f>D26+D32+D42</f>
        <v>0</v>
      </c>
      <c r="E25" s="76">
        <f>E26+E32+E42</f>
        <v>325</v>
      </c>
      <c r="F25" s="129"/>
      <c r="G25" s="130"/>
      <c r="H25" s="130"/>
      <c r="I25" s="159"/>
      <c r="J25" s="76">
        <f>J26+J32+J42</f>
        <v>0</v>
      </c>
      <c r="K25" s="77"/>
      <c r="L25" s="76">
        <f>C25+G25</f>
        <v>0</v>
      </c>
      <c r="M25" s="76">
        <f>D25+H25</f>
        <v>0</v>
      </c>
      <c r="N25" s="76">
        <f>D25+I25</f>
        <v>0</v>
      </c>
      <c r="O25" s="76">
        <f>E25+J25</f>
        <v>325</v>
      </c>
      <c r="P25" s="77"/>
    </row>
    <row r="26" spans="1:16" ht="26.25">
      <c r="A26" s="196">
        <v>11000000</v>
      </c>
      <c r="B26" s="197" t="s">
        <v>94</v>
      </c>
      <c r="C26" s="76">
        <f>C27+C30</f>
        <v>0</v>
      </c>
      <c r="D26" s="76">
        <f>D27+D30</f>
        <v>0</v>
      </c>
      <c r="E26" s="76">
        <f>E27+E30</f>
        <v>325</v>
      </c>
      <c r="F26" s="129"/>
      <c r="G26" s="130">
        <f>G27+G30</f>
        <v>0</v>
      </c>
      <c r="H26" s="130">
        <f>H27+H30</f>
        <v>0</v>
      </c>
      <c r="I26" s="159">
        <f>I27+I30</f>
        <v>0</v>
      </c>
      <c r="J26" s="76">
        <f>J27+J30</f>
        <v>0</v>
      </c>
      <c r="K26" s="77"/>
      <c r="L26" s="76">
        <f>C26+G26</f>
        <v>0</v>
      </c>
      <c r="M26" s="76">
        <f>D26+H26</f>
        <v>0</v>
      </c>
      <c r="N26" s="76">
        <f aca="true" t="shared" si="0" ref="N26:N64">D26+I26</f>
        <v>0</v>
      </c>
      <c r="O26" s="76">
        <f aca="true" t="shared" si="1" ref="O26:O70">E26+J26</f>
        <v>325</v>
      </c>
      <c r="P26" s="77"/>
    </row>
    <row r="27" spans="1:16" ht="13.5">
      <c r="A27" s="196">
        <v>11010000</v>
      </c>
      <c r="B27" s="198" t="s">
        <v>71</v>
      </c>
      <c r="C27" s="76">
        <f>SUM(C28:C29)</f>
        <v>0</v>
      </c>
      <c r="D27" s="76">
        <f>SUM(D28:D29)</f>
        <v>0</v>
      </c>
      <c r="E27" s="76">
        <f>SUM(E28:E41)</f>
        <v>325</v>
      </c>
      <c r="F27" s="129"/>
      <c r="G27" s="130">
        <f>SUM(G28:G29)</f>
        <v>0</v>
      </c>
      <c r="H27" s="130">
        <f>SUM(H28:H29)</f>
        <v>0</v>
      </c>
      <c r="I27" s="159">
        <f>SUM(I28:I29)</f>
        <v>0</v>
      </c>
      <c r="J27" s="76">
        <f>SUM(J28:J29)</f>
        <v>0</v>
      </c>
      <c r="K27" s="77"/>
      <c r="L27" s="76">
        <f aca="true" t="shared" si="2" ref="L27:L62">C27+G27</f>
        <v>0</v>
      </c>
      <c r="M27" s="76">
        <f>D27+H27</f>
        <v>0</v>
      </c>
      <c r="N27" s="76">
        <f t="shared" si="0"/>
        <v>0</v>
      </c>
      <c r="O27" s="76">
        <f t="shared" si="1"/>
        <v>325</v>
      </c>
      <c r="P27" s="77"/>
    </row>
    <row r="28" spans="1:16" ht="41.25" customHeight="1" hidden="1">
      <c r="A28" s="199">
        <v>11010700</v>
      </c>
      <c r="B28" s="199" t="s">
        <v>74</v>
      </c>
      <c r="C28" s="200">
        <v>0</v>
      </c>
      <c r="D28" s="201"/>
      <c r="E28" s="202"/>
      <c r="F28" s="203"/>
      <c r="G28" s="204"/>
      <c r="H28" s="204"/>
      <c r="I28" s="205"/>
      <c r="J28" s="206"/>
      <c r="K28" s="207"/>
      <c r="L28" s="76">
        <f t="shared" si="2"/>
        <v>0</v>
      </c>
      <c r="M28" s="76">
        <f>D28+H28</f>
        <v>0</v>
      </c>
      <c r="N28" s="76">
        <f t="shared" si="0"/>
        <v>0</v>
      </c>
      <c r="O28" s="76">
        <f t="shared" si="1"/>
        <v>0</v>
      </c>
      <c r="P28" s="77"/>
    </row>
    <row r="29" spans="1:16" ht="67.5" customHeight="1" hidden="1">
      <c r="A29" s="199">
        <v>11010900</v>
      </c>
      <c r="B29" s="199" t="s">
        <v>75</v>
      </c>
      <c r="C29" s="200">
        <v>0</v>
      </c>
      <c r="D29" s="201"/>
      <c r="E29" s="202">
        <v>0</v>
      </c>
      <c r="F29" s="203"/>
      <c r="G29" s="204"/>
      <c r="H29" s="204"/>
      <c r="I29" s="205"/>
      <c r="J29" s="206"/>
      <c r="K29" s="207"/>
      <c r="L29" s="76">
        <f t="shared" si="2"/>
        <v>0</v>
      </c>
      <c r="M29" s="76">
        <f>D29+H29</f>
        <v>0</v>
      </c>
      <c r="N29" s="76">
        <f t="shared" si="0"/>
        <v>0</v>
      </c>
      <c r="O29" s="76">
        <f t="shared" si="1"/>
        <v>0</v>
      </c>
      <c r="P29" s="77"/>
    </row>
    <row r="30" spans="1:16" s="21" customFormat="1" ht="16.5" customHeight="1" hidden="1">
      <c r="A30" s="196">
        <v>11020000</v>
      </c>
      <c r="B30" s="197" t="s">
        <v>95</v>
      </c>
      <c r="C30" s="76">
        <f aca="true" t="shared" si="3" ref="C30:J30">C31</f>
        <v>0</v>
      </c>
      <c r="D30" s="76">
        <f t="shared" si="3"/>
        <v>0</v>
      </c>
      <c r="E30" s="76">
        <v>0</v>
      </c>
      <c r="F30" s="131"/>
      <c r="G30" s="130">
        <f t="shared" si="3"/>
        <v>0</v>
      </c>
      <c r="H30" s="130">
        <f t="shared" si="3"/>
        <v>0</v>
      </c>
      <c r="I30" s="159">
        <f t="shared" si="3"/>
        <v>0</v>
      </c>
      <c r="J30" s="76">
        <f t="shared" si="3"/>
        <v>0</v>
      </c>
      <c r="K30" s="77"/>
      <c r="L30" s="76">
        <f t="shared" si="2"/>
        <v>0</v>
      </c>
      <c r="M30" s="76"/>
      <c r="N30" s="76"/>
      <c r="O30" s="76"/>
      <c r="P30" s="77"/>
    </row>
    <row r="31" spans="1:16" ht="30" customHeight="1" hidden="1">
      <c r="A31" s="208">
        <v>11020200</v>
      </c>
      <c r="B31" s="209" t="s">
        <v>4</v>
      </c>
      <c r="C31" s="206">
        <v>0</v>
      </c>
      <c r="D31" s="206">
        <v>0</v>
      </c>
      <c r="E31" s="206">
        <v>0</v>
      </c>
      <c r="F31" s="203"/>
      <c r="G31" s="204"/>
      <c r="H31" s="204"/>
      <c r="I31" s="205"/>
      <c r="J31" s="206"/>
      <c r="K31" s="207"/>
      <c r="L31" s="76">
        <f t="shared" si="2"/>
        <v>0</v>
      </c>
      <c r="M31" s="76"/>
      <c r="N31" s="76"/>
      <c r="O31" s="76"/>
      <c r="P31" s="77"/>
    </row>
    <row r="32" spans="1:16" ht="12.75" customHeight="1" hidden="1">
      <c r="A32" s="196">
        <v>12000000</v>
      </c>
      <c r="B32" s="197" t="s">
        <v>96</v>
      </c>
      <c r="C32" s="76">
        <f>C36+C33</f>
        <v>0</v>
      </c>
      <c r="D32" s="76">
        <f>D36+D33</f>
        <v>0</v>
      </c>
      <c r="E32" s="76">
        <f>E36+E33</f>
        <v>0</v>
      </c>
      <c r="F32" s="131" t="e">
        <f aca="true" t="shared" si="4" ref="F32:F40">E32/D32*100</f>
        <v>#DIV/0!</v>
      </c>
      <c r="G32" s="130">
        <f>G36+G33</f>
        <v>0</v>
      </c>
      <c r="H32" s="130">
        <f>H36+H33</f>
        <v>0</v>
      </c>
      <c r="I32" s="159">
        <f>I36+I33</f>
        <v>0</v>
      </c>
      <c r="J32" s="76">
        <f>J36+J33</f>
        <v>0</v>
      </c>
      <c r="K32" s="77" t="e">
        <f aca="true" t="shared" si="5" ref="K32:K38">J32/H32*100</f>
        <v>#DIV/0!</v>
      </c>
      <c r="L32" s="76">
        <f t="shared" si="2"/>
        <v>0</v>
      </c>
      <c r="M32" s="76">
        <f aca="true" t="shared" si="6" ref="M32:M57">D32+H32</f>
        <v>0</v>
      </c>
      <c r="N32" s="76">
        <f t="shared" si="0"/>
        <v>0</v>
      </c>
      <c r="O32" s="76">
        <f t="shared" si="1"/>
        <v>0</v>
      </c>
      <c r="P32" s="77" t="e">
        <f aca="true" t="shared" si="7" ref="P32:P70">O32/N32*100</f>
        <v>#DIV/0!</v>
      </c>
    </row>
    <row r="33" spans="1:16" s="19" customFormat="1" ht="25.5" customHeight="1" hidden="1">
      <c r="A33" s="210">
        <v>12020000</v>
      </c>
      <c r="B33" s="211" t="s">
        <v>68</v>
      </c>
      <c r="C33" s="76">
        <f>C34+C35</f>
        <v>0</v>
      </c>
      <c r="D33" s="76">
        <f aca="true" t="shared" si="8" ref="D33:J33">D34+D35</f>
        <v>0</v>
      </c>
      <c r="E33" s="76">
        <f t="shared" si="8"/>
        <v>0</v>
      </c>
      <c r="F33" s="131" t="e">
        <f t="shared" si="4"/>
        <v>#DIV/0!</v>
      </c>
      <c r="G33" s="130">
        <f t="shared" si="8"/>
        <v>0</v>
      </c>
      <c r="H33" s="130">
        <f>H34+H35</f>
        <v>0</v>
      </c>
      <c r="I33" s="159">
        <f>I34+I35</f>
        <v>0</v>
      </c>
      <c r="J33" s="76">
        <f t="shared" si="8"/>
        <v>0</v>
      </c>
      <c r="K33" s="77" t="e">
        <f t="shared" si="5"/>
        <v>#DIV/0!</v>
      </c>
      <c r="L33" s="76">
        <f t="shared" si="2"/>
        <v>0</v>
      </c>
      <c r="M33" s="76">
        <f t="shared" si="6"/>
        <v>0</v>
      </c>
      <c r="N33" s="76">
        <f t="shared" si="0"/>
        <v>0</v>
      </c>
      <c r="O33" s="76">
        <f t="shared" si="1"/>
        <v>0</v>
      </c>
      <c r="P33" s="77" t="e">
        <f t="shared" si="7"/>
        <v>#DIV/0!</v>
      </c>
    </row>
    <row r="34" spans="1:16" ht="38.25" customHeight="1" hidden="1">
      <c r="A34" s="208">
        <v>12020100</v>
      </c>
      <c r="B34" s="199" t="s">
        <v>23</v>
      </c>
      <c r="C34" s="76"/>
      <c r="D34" s="76"/>
      <c r="E34" s="76"/>
      <c r="F34" s="131" t="e">
        <f t="shared" si="4"/>
        <v>#DIV/0!</v>
      </c>
      <c r="G34" s="132"/>
      <c r="H34" s="132"/>
      <c r="I34" s="160"/>
      <c r="J34" s="78"/>
      <c r="K34" s="134" t="e">
        <f t="shared" si="5"/>
        <v>#DIV/0!</v>
      </c>
      <c r="L34" s="76">
        <f t="shared" si="2"/>
        <v>0</v>
      </c>
      <c r="M34" s="76">
        <f t="shared" si="6"/>
        <v>0</v>
      </c>
      <c r="N34" s="76">
        <f t="shared" si="0"/>
        <v>0</v>
      </c>
      <c r="O34" s="76">
        <f t="shared" si="1"/>
        <v>0</v>
      </c>
      <c r="P34" s="77" t="e">
        <f t="shared" si="7"/>
        <v>#DIV/0!</v>
      </c>
    </row>
    <row r="35" spans="1:16" ht="38.25" customHeight="1" hidden="1">
      <c r="A35" s="208">
        <v>12020200</v>
      </c>
      <c r="B35" s="199" t="s">
        <v>24</v>
      </c>
      <c r="C35" s="76"/>
      <c r="D35" s="76"/>
      <c r="E35" s="76"/>
      <c r="F35" s="131" t="e">
        <f t="shared" si="4"/>
        <v>#DIV/0!</v>
      </c>
      <c r="G35" s="132"/>
      <c r="H35" s="132"/>
      <c r="I35" s="160"/>
      <c r="J35" s="78"/>
      <c r="K35" s="134" t="e">
        <f t="shared" si="5"/>
        <v>#DIV/0!</v>
      </c>
      <c r="L35" s="76">
        <f t="shared" si="2"/>
        <v>0</v>
      </c>
      <c r="M35" s="76">
        <f t="shared" si="6"/>
        <v>0</v>
      </c>
      <c r="N35" s="76">
        <f t="shared" si="0"/>
        <v>0</v>
      </c>
      <c r="O35" s="76">
        <f t="shared" si="1"/>
        <v>0</v>
      </c>
      <c r="P35" s="77" t="e">
        <f t="shared" si="7"/>
        <v>#DIV/0!</v>
      </c>
    </row>
    <row r="36" spans="1:16" ht="25.5" customHeight="1" hidden="1">
      <c r="A36" s="196">
        <v>12030000</v>
      </c>
      <c r="B36" s="197" t="s">
        <v>5</v>
      </c>
      <c r="C36" s="76">
        <f>SUM(C37:C40)</f>
        <v>0</v>
      </c>
      <c r="D36" s="76">
        <f aca="true" t="shared" si="9" ref="D36:J36">SUM(D37:D40)</f>
        <v>0</v>
      </c>
      <c r="E36" s="76">
        <f t="shared" si="9"/>
        <v>0</v>
      </c>
      <c r="F36" s="131" t="e">
        <f t="shared" si="4"/>
        <v>#DIV/0!</v>
      </c>
      <c r="G36" s="130">
        <f t="shared" si="9"/>
        <v>0</v>
      </c>
      <c r="H36" s="130">
        <f>SUM(H37:H40)</f>
        <v>0</v>
      </c>
      <c r="I36" s="159">
        <f>SUM(I37:I40)</f>
        <v>0</v>
      </c>
      <c r="J36" s="76">
        <f t="shared" si="9"/>
        <v>0</v>
      </c>
      <c r="K36" s="77" t="e">
        <f t="shared" si="5"/>
        <v>#DIV/0!</v>
      </c>
      <c r="L36" s="76">
        <f t="shared" si="2"/>
        <v>0</v>
      </c>
      <c r="M36" s="76">
        <f t="shared" si="6"/>
        <v>0</v>
      </c>
      <c r="N36" s="76">
        <f t="shared" si="0"/>
        <v>0</v>
      </c>
      <c r="O36" s="76">
        <f t="shared" si="1"/>
        <v>0</v>
      </c>
      <c r="P36" s="77" t="e">
        <f t="shared" si="7"/>
        <v>#DIV/0!</v>
      </c>
    </row>
    <row r="37" spans="1:16" ht="25.5" customHeight="1" hidden="1">
      <c r="A37" s="208">
        <v>12030100</v>
      </c>
      <c r="B37" s="209" t="s">
        <v>6</v>
      </c>
      <c r="C37" s="206"/>
      <c r="D37" s="206"/>
      <c r="E37" s="206"/>
      <c r="F37" s="203" t="e">
        <f t="shared" si="4"/>
        <v>#DIV/0!</v>
      </c>
      <c r="G37" s="204"/>
      <c r="H37" s="204"/>
      <c r="I37" s="205"/>
      <c r="J37" s="206"/>
      <c r="K37" s="207" t="e">
        <f t="shared" si="5"/>
        <v>#DIV/0!</v>
      </c>
      <c r="L37" s="76">
        <f t="shared" si="2"/>
        <v>0</v>
      </c>
      <c r="M37" s="76">
        <f t="shared" si="6"/>
        <v>0</v>
      </c>
      <c r="N37" s="76">
        <f t="shared" si="0"/>
        <v>0</v>
      </c>
      <c r="O37" s="76">
        <f t="shared" si="1"/>
        <v>0</v>
      </c>
      <c r="P37" s="77" t="e">
        <f t="shared" si="7"/>
        <v>#DIV/0!</v>
      </c>
    </row>
    <row r="38" spans="1:16" ht="25.5" customHeight="1" hidden="1">
      <c r="A38" s="208">
        <v>12030200</v>
      </c>
      <c r="B38" s="209" t="s">
        <v>7</v>
      </c>
      <c r="C38" s="206"/>
      <c r="D38" s="206"/>
      <c r="E38" s="206"/>
      <c r="F38" s="203" t="e">
        <f t="shared" si="4"/>
        <v>#DIV/0!</v>
      </c>
      <c r="G38" s="204"/>
      <c r="H38" s="204"/>
      <c r="I38" s="205"/>
      <c r="J38" s="206"/>
      <c r="K38" s="207" t="e">
        <f t="shared" si="5"/>
        <v>#DIV/0!</v>
      </c>
      <c r="L38" s="76">
        <f t="shared" si="2"/>
        <v>0</v>
      </c>
      <c r="M38" s="76">
        <f t="shared" si="6"/>
        <v>0</v>
      </c>
      <c r="N38" s="76">
        <f t="shared" si="0"/>
        <v>0</v>
      </c>
      <c r="O38" s="76">
        <f t="shared" si="1"/>
        <v>0</v>
      </c>
      <c r="P38" s="77" t="e">
        <f t="shared" si="7"/>
        <v>#DIV/0!</v>
      </c>
    </row>
    <row r="39" spans="1:16" ht="21" customHeight="1" hidden="1">
      <c r="A39" s="208">
        <v>12030400</v>
      </c>
      <c r="B39" s="199" t="s">
        <v>30</v>
      </c>
      <c r="C39" s="206"/>
      <c r="D39" s="206"/>
      <c r="E39" s="206"/>
      <c r="F39" s="203" t="e">
        <f t="shared" si="4"/>
        <v>#DIV/0!</v>
      </c>
      <c r="G39" s="204"/>
      <c r="H39" s="204"/>
      <c r="I39" s="205"/>
      <c r="J39" s="206"/>
      <c r="K39" s="207"/>
      <c r="L39" s="76">
        <f t="shared" si="2"/>
        <v>0</v>
      </c>
      <c r="M39" s="76">
        <f t="shared" si="6"/>
        <v>0</v>
      </c>
      <c r="N39" s="76">
        <f t="shared" si="0"/>
        <v>0</v>
      </c>
      <c r="O39" s="76">
        <f t="shared" si="1"/>
        <v>0</v>
      </c>
      <c r="P39" s="77" t="e">
        <f t="shared" si="7"/>
        <v>#DIV/0!</v>
      </c>
    </row>
    <row r="40" spans="1:16" ht="25.5" customHeight="1" hidden="1">
      <c r="A40" s="208">
        <v>12030500</v>
      </c>
      <c r="B40" s="199" t="s">
        <v>25</v>
      </c>
      <c r="C40" s="206"/>
      <c r="D40" s="206"/>
      <c r="E40" s="206"/>
      <c r="F40" s="203" t="e">
        <f t="shared" si="4"/>
        <v>#DIV/0!</v>
      </c>
      <c r="G40" s="204"/>
      <c r="H40" s="204"/>
      <c r="I40" s="205"/>
      <c r="J40" s="206"/>
      <c r="K40" s="207" t="e">
        <f>J40/H40*100</f>
        <v>#DIV/0!</v>
      </c>
      <c r="L40" s="76">
        <f t="shared" si="2"/>
        <v>0</v>
      </c>
      <c r="M40" s="76">
        <f t="shared" si="6"/>
        <v>0</v>
      </c>
      <c r="N40" s="76">
        <f t="shared" si="0"/>
        <v>0</v>
      </c>
      <c r="O40" s="76">
        <f t="shared" si="1"/>
        <v>0</v>
      </c>
      <c r="P40" s="77" t="e">
        <f t="shared" si="7"/>
        <v>#DIV/0!</v>
      </c>
    </row>
    <row r="41" spans="1:16" ht="68.25" customHeight="1">
      <c r="A41" s="208">
        <v>11020200</v>
      </c>
      <c r="B41" s="199" t="s">
        <v>4</v>
      </c>
      <c r="C41" s="206"/>
      <c r="D41" s="206"/>
      <c r="E41" s="206">
        <v>325</v>
      </c>
      <c r="F41" s="203"/>
      <c r="G41" s="204"/>
      <c r="H41" s="204"/>
      <c r="I41" s="205"/>
      <c r="J41" s="206"/>
      <c r="K41" s="207"/>
      <c r="L41" s="76"/>
      <c r="M41" s="76"/>
      <c r="N41" s="76"/>
      <c r="O41" s="76"/>
      <c r="P41" s="77"/>
    </row>
    <row r="42" spans="1:22" ht="15.75" customHeight="1" hidden="1">
      <c r="A42" s="196">
        <v>19000000</v>
      </c>
      <c r="B42" s="211" t="s">
        <v>8</v>
      </c>
      <c r="C42" s="76">
        <f>C43+C49</f>
        <v>0</v>
      </c>
      <c r="D42" s="76">
        <f aca="true" t="shared" si="10" ref="D42:J42">D43+D49</f>
        <v>0</v>
      </c>
      <c r="E42" s="76">
        <f t="shared" si="10"/>
        <v>0</v>
      </c>
      <c r="F42" s="131"/>
      <c r="G42" s="130">
        <f t="shared" si="10"/>
        <v>0</v>
      </c>
      <c r="H42" s="130">
        <f>H43+H49</f>
        <v>0</v>
      </c>
      <c r="I42" s="159">
        <f>I43+I49</f>
        <v>0</v>
      </c>
      <c r="J42" s="76">
        <f t="shared" si="10"/>
        <v>0</v>
      </c>
      <c r="K42" s="77" t="e">
        <f>J42/H42*100</f>
        <v>#DIV/0!</v>
      </c>
      <c r="L42" s="76">
        <f t="shared" si="2"/>
        <v>0</v>
      </c>
      <c r="M42" s="76">
        <f t="shared" si="6"/>
        <v>0</v>
      </c>
      <c r="N42" s="76">
        <f t="shared" si="0"/>
        <v>0</v>
      </c>
      <c r="O42" s="76">
        <f t="shared" si="1"/>
        <v>0</v>
      </c>
      <c r="P42" s="77" t="e">
        <f t="shared" si="7"/>
        <v>#DIV/0!</v>
      </c>
      <c r="S42" s="43"/>
      <c r="T42" s="43"/>
      <c r="U42" s="43"/>
      <c r="V42" s="42"/>
    </row>
    <row r="43" spans="1:22" s="21" customFormat="1" ht="12" customHeight="1" hidden="1">
      <c r="A43" s="196">
        <v>19010000</v>
      </c>
      <c r="B43" s="211" t="s">
        <v>9</v>
      </c>
      <c r="C43" s="76">
        <f>SUM(C44:C48)</f>
        <v>0</v>
      </c>
      <c r="D43" s="76">
        <f aca="true" t="shared" si="11" ref="D43:J43">SUM(D44:D48)</f>
        <v>0</v>
      </c>
      <c r="E43" s="76">
        <f t="shared" si="11"/>
        <v>0</v>
      </c>
      <c r="F43" s="131"/>
      <c r="G43" s="130">
        <f t="shared" si="11"/>
        <v>0</v>
      </c>
      <c r="H43" s="130">
        <f>SUM(H44:H48)</f>
        <v>0</v>
      </c>
      <c r="I43" s="159">
        <f>SUM(I44:I48)</f>
        <v>0</v>
      </c>
      <c r="J43" s="76">
        <f t="shared" si="11"/>
        <v>0</v>
      </c>
      <c r="K43" s="77" t="e">
        <f>J43/H43*100</f>
        <v>#DIV/0!</v>
      </c>
      <c r="L43" s="76">
        <f t="shared" si="2"/>
        <v>0</v>
      </c>
      <c r="M43" s="76">
        <f t="shared" si="6"/>
        <v>0</v>
      </c>
      <c r="N43" s="76">
        <f t="shared" si="0"/>
        <v>0</v>
      </c>
      <c r="O43" s="76">
        <f t="shared" si="1"/>
        <v>0</v>
      </c>
      <c r="P43" s="77" t="e">
        <f t="shared" si="7"/>
        <v>#DIV/0!</v>
      </c>
      <c r="S43" s="43"/>
      <c r="T43" s="43"/>
      <c r="U43" s="43"/>
      <c r="V43" s="42"/>
    </row>
    <row r="44" spans="1:22" ht="38.25" customHeight="1" hidden="1">
      <c r="A44" s="208">
        <v>19010100</v>
      </c>
      <c r="B44" s="199" t="s">
        <v>10</v>
      </c>
      <c r="C44" s="206"/>
      <c r="D44" s="206"/>
      <c r="E44" s="206"/>
      <c r="F44" s="203"/>
      <c r="G44" s="204"/>
      <c r="H44" s="204"/>
      <c r="I44" s="205"/>
      <c r="J44" s="206"/>
      <c r="K44" s="207" t="e">
        <f>J44/H44*100</f>
        <v>#DIV/0!</v>
      </c>
      <c r="L44" s="76">
        <f t="shared" si="2"/>
        <v>0</v>
      </c>
      <c r="M44" s="76">
        <f t="shared" si="6"/>
        <v>0</v>
      </c>
      <c r="N44" s="76">
        <f t="shared" si="0"/>
        <v>0</v>
      </c>
      <c r="O44" s="76">
        <f t="shared" si="1"/>
        <v>0</v>
      </c>
      <c r="P44" s="77" t="e">
        <f t="shared" si="7"/>
        <v>#DIV/0!</v>
      </c>
      <c r="S44" s="43"/>
      <c r="T44" s="43"/>
      <c r="U44" s="43"/>
      <c r="V44" s="42"/>
    </row>
    <row r="45" spans="1:22" ht="25.5" customHeight="1" hidden="1">
      <c r="A45" s="208">
        <v>19010200</v>
      </c>
      <c r="B45" s="199" t="s">
        <v>11</v>
      </c>
      <c r="C45" s="206"/>
      <c r="D45" s="206"/>
      <c r="E45" s="206"/>
      <c r="F45" s="203"/>
      <c r="G45" s="204"/>
      <c r="H45" s="204"/>
      <c r="I45" s="205"/>
      <c r="J45" s="206"/>
      <c r="K45" s="207" t="e">
        <f aca="true" t="shared" si="12" ref="K45:K51">J45/H45*100</f>
        <v>#DIV/0!</v>
      </c>
      <c r="L45" s="76">
        <f t="shared" si="2"/>
        <v>0</v>
      </c>
      <c r="M45" s="76">
        <f t="shared" si="6"/>
        <v>0</v>
      </c>
      <c r="N45" s="76">
        <f t="shared" si="0"/>
        <v>0</v>
      </c>
      <c r="O45" s="76">
        <f t="shared" si="1"/>
        <v>0</v>
      </c>
      <c r="P45" s="77" t="e">
        <f t="shared" si="7"/>
        <v>#DIV/0!</v>
      </c>
      <c r="S45" s="43"/>
      <c r="T45" s="43"/>
      <c r="U45" s="43"/>
      <c r="V45" s="42"/>
    </row>
    <row r="46" spans="1:22" ht="51" customHeight="1" hidden="1">
      <c r="A46" s="208">
        <v>19010300</v>
      </c>
      <c r="B46" s="199" t="s">
        <v>12</v>
      </c>
      <c r="C46" s="206"/>
      <c r="D46" s="206"/>
      <c r="E46" s="206"/>
      <c r="F46" s="203"/>
      <c r="G46" s="204"/>
      <c r="H46" s="204"/>
      <c r="I46" s="205"/>
      <c r="J46" s="206"/>
      <c r="K46" s="207" t="e">
        <f t="shared" si="12"/>
        <v>#DIV/0!</v>
      </c>
      <c r="L46" s="76">
        <f t="shared" si="2"/>
        <v>0</v>
      </c>
      <c r="M46" s="76">
        <f t="shared" si="6"/>
        <v>0</v>
      </c>
      <c r="N46" s="76">
        <f t="shared" si="0"/>
        <v>0</v>
      </c>
      <c r="O46" s="76">
        <f t="shared" si="1"/>
        <v>0</v>
      </c>
      <c r="P46" s="77" t="e">
        <f t="shared" si="7"/>
        <v>#DIV/0!</v>
      </c>
      <c r="S46" s="43"/>
      <c r="T46" s="43"/>
      <c r="U46" s="43"/>
      <c r="V46" s="42"/>
    </row>
    <row r="47" spans="1:22" ht="52.5" customHeight="1" hidden="1">
      <c r="A47" s="208">
        <v>19010500</v>
      </c>
      <c r="B47" s="199" t="s">
        <v>26</v>
      </c>
      <c r="C47" s="206"/>
      <c r="D47" s="206"/>
      <c r="E47" s="206"/>
      <c r="F47" s="203"/>
      <c r="G47" s="204"/>
      <c r="H47" s="204"/>
      <c r="I47" s="205"/>
      <c r="J47" s="206"/>
      <c r="K47" s="207" t="e">
        <f t="shared" si="12"/>
        <v>#DIV/0!</v>
      </c>
      <c r="L47" s="76">
        <f t="shared" si="2"/>
        <v>0</v>
      </c>
      <c r="M47" s="76">
        <f t="shared" si="6"/>
        <v>0</v>
      </c>
      <c r="N47" s="76">
        <f t="shared" si="0"/>
        <v>0</v>
      </c>
      <c r="O47" s="76">
        <f t="shared" si="1"/>
        <v>0</v>
      </c>
      <c r="P47" s="77" t="e">
        <f t="shared" si="7"/>
        <v>#DIV/0!</v>
      </c>
      <c r="S47" s="43"/>
      <c r="T47" s="43"/>
      <c r="U47" s="43"/>
      <c r="V47" s="42"/>
    </row>
    <row r="48" spans="1:22" ht="25.5" customHeight="1" hidden="1">
      <c r="A48" s="208">
        <v>19010600</v>
      </c>
      <c r="B48" s="199" t="s">
        <v>29</v>
      </c>
      <c r="C48" s="206"/>
      <c r="D48" s="206"/>
      <c r="E48" s="206"/>
      <c r="F48" s="203"/>
      <c r="G48" s="204"/>
      <c r="H48" s="204"/>
      <c r="I48" s="205"/>
      <c r="J48" s="206"/>
      <c r="K48" s="207"/>
      <c r="L48" s="76">
        <f t="shared" si="2"/>
        <v>0</v>
      </c>
      <c r="M48" s="76">
        <f t="shared" si="6"/>
        <v>0</v>
      </c>
      <c r="N48" s="76">
        <f t="shared" si="0"/>
        <v>0</v>
      </c>
      <c r="O48" s="76">
        <f t="shared" si="1"/>
        <v>0</v>
      </c>
      <c r="P48" s="77" t="e">
        <f t="shared" si="7"/>
        <v>#DIV/0!</v>
      </c>
      <c r="S48" s="43"/>
      <c r="T48" s="43"/>
      <c r="U48" s="43"/>
      <c r="V48" s="42"/>
    </row>
    <row r="49" spans="1:22" s="19" customFormat="1" ht="25.5" customHeight="1" hidden="1">
      <c r="A49" s="210">
        <v>19050000</v>
      </c>
      <c r="B49" s="211" t="s">
        <v>69</v>
      </c>
      <c r="C49" s="76">
        <f>C50+C51</f>
        <v>0</v>
      </c>
      <c r="D49" s="76">
        <f aca="true" t="shared" si="13" ref="D49:J49">D50+D51</f>
        <v>0</v>
      </c>
      <c r="E49" s="76">
        <f t="shared" si="13"/>
        <v>0</v>
      </c>
      <c r="F49" s="76">
        <f t="shared" si="13"/>
        <v>0</v>
      </c>
      <c r="G49" s="130">
        <f t="shared" si="13"/>
        <v>0</v>
      </c>
      <c r="H49" s="130">
        <f>H50+H51</f>
        <v>0</v>
      </c>
      <c r="I49" s="159">
        <f>I50+I51</f>
        <v>0</v>
      </c>
      <c r="J49" s="76">
        <f t="shared" si="13"/>
        <v>0</v>
      </c>
      <c r="K49" s="77" t="e">
        <f t="shared" si="12"/>
        <v>#DIV/0!</v>
      </c>
      <c r="L49" s="76">
        <f t="shared" si="2"/>
        <v>0</v>
      </c>
      <c r="M49" s="76">
        <f t="shared" si="6"/>
        <v>0</v>
      </c>
      <c r="N49" s="76">
        <f t="shared" si="0"/>
        <v>0</v>
      </c>
      <c r="O49" s="76">
        <f t="shared" si="1"/>
        <v>0</v>
      </c>
      <c r="P49" s="77" t="e">
        <f t="shared" si="7"/>
        <v>#DIV/0!</v>
      </c>
      <c r="S49" s="43"/>
      <c r="T49" s="43"/>
      <c r="U49" s="43"/>
      <c r="V49" s="42"/>
    </row>
    <row r="50" spans="1:16" s="19" customFormat="1" ht="39" hidden="1">
      <c r="A50" s="212">
        <v>19050200</v>
      </c>
      <c r="B50" s="199" t="s">
        <v>27</v>
      </c>
      <c r="C50" s="206"/>
      <c r="D50" s="206"/>
      <c r="E50" s="206"/>
      <c r="F50" s="203"/>
      <c r="G50" s="204"/>
      <c r="H50" s="204"/>
      <c r="I50" s="205"/>
      <c r="J50" s="206"/>
      <c r="K50" s="207" t="e">
        <f t="shared" si="12"/>
        <v>#DIV/0!</v>
      </c>
      <c r="L50" s="76">
        <f t="shared" si="2"/>
        <v>0</v>
      </c>
      <c r="M50" s="76">
        <f t="shared" si="6"/>
        <v>0</v>
      </c>
      <c r="N50" s="76">
        <f t="shared" si="0"/>
        <v>0</v>
      </c>
      <c r="O50" s="76">
        <f t="shared" si="1"/>
        <v>0</v>
      </c>
      <c r="P50" s="77" t="e">
        <f t="shared" si="7"/>
        <v>#DIV/0!</v>
      </c>
    </row>
    <row r="51" spans="1:16" s="19" customFormat="1" ht="9.75" customHeight="1" hidden="1">
      <c r="A51" s="212">
        <v>19050300</v>
      </c>
      <c r="B51" s="199" t="s">
        <v>28</v>
      </c>
      <c r="C51" s="206"/>
      <c r="D51" s="206"/>
      <c r="E51" s="206"/>
      <c r="F51" s="203"/>
      <c r="G51" s="204"/>
      <c r="H51" s="204"/>
      <c r="I51" s="205"/>
      <c r="J51" s="206"/>
      <c r="K51" s="207" t="e">
        <f t="shared" si="12"/>
        <v>#DIV/0!</v>
      </c>
      <c r="L51" s="76">
        <f t="shared" si="2"/>
        <v>0</v>
      </c>
      <c r="M51" s="76">
        <f t="shared" si="6"/>
        <v>0</v>
      </c>
      <c r="N51" s="76">
        <f t="shared" si="0"/>
        <v>0</v>
      </c>
      <c r="O51" s="76">
        <f t="shared" si="1"/>
        <v>0</v>
      </c>
      <c r="P51" s="77" t="e">
        <f t="shared" si="7"/>
        <v>#DIV/0!</v>
      </c>
    </row>
    <row r="52" spans="1:16" ht="13.5">
      <c r="A52" s="196">
        <v>20000000</v>
      </c>
      <c r="B52" s="197" t="s">
        <v>97</v>
      </c>
      <c r="C52" s="76">
        <f>C53+C57+C65+C71</f>
        <v>756000</v>
      </c>
      <c r="D52" s="76">
        <f>D53+D57+D65+D71</f>
        <v>756000</v>
      </c>
      <c r="E52" s="76">
        <f>E53+E57+E65+E71</f>
        <v>557189.44</v>
      </c>
      <c r="F52" s="129">
        <f>E52/D52*100</f>
        <v>73.70230687830687</v>
      </c>
      <c r="G52" s="130">
        <f>G53+G57+G65+G71</f>
        <v>0</v>
      </c>
      <c r="H52" s="130">
        <f>H53+H57+H65+H71</f>
        <v>0</v>
      </c>
      <c r="I52" s="159">
        <f>I53+I57+I65+I71</f>
        <v>0</v>
      </c>
      <c r="J52" s="76">
        <f>J71</f>
        <v>0</v>
      </c>
      <c r="K52" s="77"/>
      <c r="L52" s="76">
        <f>C52+G52</f>
        <v>756000</v>
      </c>
      <c r="M52" s="76">
        <f>D52+H52</f>
        <v>756000</v>
      </c>
      <c r="N52" s="76">
        <f>D52+I52</f>
        <v>756000</v>
      </c>
      <c r="O52" s="76">
        <f>E52+J52</f>
        <v>557189.44</v>
      </c>
      <c r="P52" s="77">
        <f>O52/N52*100</f>
        <v>73.70230687830687</v>
      </c>
    </row>
    <row r="53" spans="1:16" ht="30.75" customHeight="1">
      <c r="A53" s="196">
        <v>21000000</v>
      </c>
      <c r="B53" s="197" t="s">
        <v>98</v>
      </c>
      <c r="C53" s="76">
        <f>C54+C55</f>
        <v>0</v>
      </c>
      <c r="D53" s="76">
        <f>D54+D55</f>
        <v>0</v>
      </c>
      <c r="E53" s="76">
        <f>E54+E56</f>
        <v>8939</v>
      </c>
      <c r="F53" s="129"/>
      <c r="G53" s="130">
        <f>G54+G55</f>
        <v>0</v>
      </c>
      <c r="H53" s="130">
        <f>H54+H55</f>
        <v>0</v>
      </c>
      <c r="I53" s="159">
        <f>I54+I55</f>
        <v>0</v>
      </c>
      <c r="J53" s="76"/>
      <c r="K53" s="77"/>
      <c r="L53" s="76">
        <f t="shared" si="2"/>
        <v>0</v>
      </c>
      <c r="M53" s="76">
        <f t="shared" si="6"/>
        <v>0</v>
      </c>
      <c r="N53" s="76">
        <f t="shared" si="0"/>
        <v>0</v>
      </c>
      <c r="O53" s="76">
        <f aca="true" t="shared" si="14" ref="O53:O61">E53+J53</f>
        <v>8939</v>
      </c>
      <c r="P53" s="77"/>
    </row>
    <row r="54" spans="1:18" ht="39.75" customHeight="1">
      <c r="A54" s="208">
        <v>21010300</v>
      </c>
      <c r="B54" s="209" t="s">
        <v>13</v>
      </c>
      <c r="C54" s="206"/>
      <c r="D54" s="206"/>
      <c r="E54" s="206">
        <v>150</v>
      </c>
      <c r="F54" s="203"/>
      <c r="G54" s="204"/>
      <c r="H54" s="204"/>
      <c r="I54" s="205"/>
      <c r="J54" s="206"/>
      <c r="K54" s="207"/>
      <c r="L54" s="76">
        <f t="shared" si="2"/>
        <v>0</v>
      </c>
      <c r="M54" s="76">
        <f t="shared" si="6"/>
        <v>0</v>
      </c>
      <c r="N54" s="76">
        <f t="shared" si="0"/>
        <v>0</v>
      </c>
      <c r="O54" s="76">
        <f t="shared" si="14"/>
        <v>150</v>
      </c>
      <c r="P54" s="77"/>
      <c r="R54" s="42"/>
    </row>
    <row r="55" spans="1:18" s="21" customFormat="1" ht="39.75" customHeight="1">
      <c r="A55" s="196">
        <v>21080000</v>
      </c>
      <c r="B55" s="197" t="s">
        <v>99</v>
      </c>
      <c r="C55" s="76">
        <f>C56</f>
        <v>0</v>
      </c>
      <c r="D55" s="76">
        <f>D56</f>
        <v>0</v>
      </c>
      <c r="E55" s="76">
        <f>E56</f>
        <v>8789</v>
      </c>
      <c r="F55" s="129"/>
      <c r="G55" s="130"/>
      <c r="H55" s="130"/>
      <c r="I55" s="159"/>
      <c r="J55" s="76"/>
      <c r="K55" s="77"/>
      <c r="L55" s="76">
        <f t="shared" si="2"/>
        <v>0</v>
      </c>
      <c r="M55" s="76">
        <f t="shared" si="6"/>
        <v>0</v>
      </c>
      <c r="N55" s="76"/>
      <c r="O55" s="76">
        <f t="shared" si="14"/>
        <v>8789</v>
      </c>
      <c r="P55" s="77"/>
      <c r="Q55" s="148"/>
      <c r="R55" s="149"/>
    </row>
    <row r="56" spans="1:18" ht="39.75" customHeight="1">
      <c r="A56" s="208">
        <v>21081100</v>
      </c>
      <c r="B56" s="209" t="s">
        <v>119</v>
      </c>
      <c r="C56" s="206"/>
      <c r="D56" s="206"/>
      <c r="E56" s="206">
        <v>8789</v>
      </c>
      <c r="F56" s="203"/>
      <c r="G56" s="204"/>
      <c r="H56" s="204"/>
      <c r="I56" s="205"/>
      <c r="J56" s="206"/>
      <c r="K56" s="77"/>
      <c r="L56" s="76"/>
      <c r="M56" s="76"/>
      <c r="N56" s="76"/>
      <c r="O56" s="78">
        <f t="shared" si="14"/>
        <v>8789</v>
      </c>
      <c r="P56" s="77"/>
      <c r="R56" s="43"/>
    </row>
    <row r="57" spans="1:16" ht="26.25" customHeight="1">
      <c r="A57" s="196">
        <v>22000000</v>
      </c>
      <c r="B57" s="197" t="s">
        <v>14</v>
      </c>
      <c r="C57" s="76">
        <f>C58+C63</f>
        <v>756000</v>
      </c>
      <c r="D57" s="76">
        <f>D58+D63</f>
        <v>756000</v>
      </c>
      <c r="E57" s="76">
        <f>E58+E63</f>
        <v>459727.98</v>
      </c>
      <c r="F57" s="129">
        <f>E57/D57*100</f>
        <v>60.81057936507936</v>
      </c>
      <c r="G57" s="130">
        <f>G58+G63</f>
        <v>0</v>
      </c>
      <c r="H57" s="130">
        <f>H58+H63</f>
        <v>0</v>
      </c>
      <c r="I57" s="159">
        <f>I58+I63</f>
        <v>0</v>
      </c>
      <c r="J57" s="76"/>
      <c r="K57" s="77"/>
      <c r="L57" s="76">
        <f t="shared" si="2"/>
        <v>756000</v>
      </c>
      <c r="M57" s="76">
        <f t="shared" si="6"/>
        <v>756000</v>
      </c>
      <c r="N57" s="76">
        <f t="shared" si="0"/>
        <v>756000</v>
      </c>
      <c r="O57" s="76">
        <f t="shared" si="14"/>
        <v>459727.98</v>
      </c>
      <c r="P57" s="77">
        <f>O57/N57*100</f>
        <v>60.81057936507936</v>
      </c>
    </row>
    <row r="58" spans="1:16" s="21" customFormat="1" ht="12.75" customHeight="1">
      <c r="A58" s="196">
        <v>22010000</v>
      </c>
      <c r="B58" s="197" t="s">
        <v>48</v>
      </c>
      <c r="C58" s="76">
        <f>SUM(C59:C62)</f>
        <v>220000</v>
      </c>
      <c r="D58" s="76">
        <f>SUM(D59:D62)</f>
        <v>220000</v>
      </c>
      <c r="E58" s="76">
        <f>SUM(E59:E62)</f>
        <v>259822.83</v>
      </c>
      <c r="F58" s="129">
        <f>E58/D58*100</f>
        <v>118.10128636363635</v>
      </c>
      <c r="G58" s="130">
        <f>SUM(G59:G59)</f>
        <v>0</v>
      </c>
      <c r="H58" s="130">
        <f>SUM(H59:H59)</f>
        <v>0</v>
      </c>
      <c r="I58" s="159">
        <f>SUM(I59:I59)</f>
        <v>0</v>
      </c>
      <c r="J58" s="76">
        <f>SUM(J59:J59)</f>
        <v>0</v>
      </c>
      <c r="K58" s="77"/>
      <c r="L58" s="76">
        <f t="shared" si="2"/>
        <v>220000</v>
      </c>
      <c r="M58" s="76">
        <f aca="true" t="shared" si="15" ref="M58:M77">D58+H58</f>
        <v>220000</v>
      </c>
      <c r="N58" s="76">
        <f t="shared" si="0"/>
        <v>220000</v>
      </c>
      <c r="O58" s="76">
        <f t="shared" si="14"/>
        <v>259822.83</v>
      </c>
      <c r="P58" s="77">
        <f>O58/N58*100</f>
        <v>118.10128636363635</v>
      </c>
    </row>
    <row r="59" spans="1:21" s="21" customFormat="1" ht="39" customHeight="1">
      <c r="A59" s="208">
        <v>22010300</v>
      </c>
      <c r="B59" s="199" t="s">
        <v>76</v>
      </c>
      <c r="C59" s="206">
        <v>60000</v>
      </c>
      <c r="D59" s="206">
        <v>60000</v>
      </c>
      <c r="E59" s="206">
        <v>64755.24</v>
      </c>
      <c r="F59" s="203">
        <f>E59/D59*100</f>
        <v>107.9254</v>
      </c>
      <c r="G59" s="130"/>
      <c r="H59" s="130"/>
      <c r="I59" s="159"/>
      <c r="J59" s="76"/>
      <c r="K59" s="134"/>
      <c r="L59" s="76">
        <f t="shared" si="2"/>
        <v>60000</v>
      </c>
      <c r="M59" s="76">
        <f t="shared" si="15"/>
        <v>60000</v>
      </c>
      <c r="N59" s="76">
        <f t="shared" si="0"/>
        <v>60000</v>
      </c>
      <c r="O59" s="76">
        <f t="shared" si="14"/>
        <v>64755.24</v>
      </c>
      <c r="P59" s="77">
        <f>O59/N59*100</f>
        <v>107.9254</v>
      </c>
      <c r="R59" s="43"/>
      <c r="S59" s="43"/>
      <c r="T59" s="43"/>
      <c r="U59" s="42"/>
    </row>
    <row r="60" spans="1:21" s="21" customFormat="1" ht="28.5" customHeight="1">
      <c r="A60" s="208">
        <v>22012500</v>
      </c>
      <c r="B60" s="213" t="s">
        <v>116</v>
      </c>
      <c r="C60" s="78"/>
      <c r="D60" s="78"/>
      <c r="E60" s="78">
        <v>90617.59</v>
      </c>
      <c r="F60" s="131"/>
      <c r="G60" s="130"/>
      <c r="H60" s="130"/>
      <c r="I60" s="159"/>
      <c r="J60" s="76"/>
      <c r="K60" s="134"/>
      <c r="L60" s="76">
        <f t="shared" si="2"/>
        <v>0</v>
      </c>
      <c r="M60" s="76">
        <f t="shared" si="15"/>
        <v>0</v>
      </c>
      <c r="N60" s="76">
        <f t="shared" si="0"/>
        <v>0</v>
      </c>
      <c r="O60" s="76">
        <f t="shared" si="14"/>
        <v>90617.59</v>
      </c>
      <c r="P60" s="77"/>
      <c r="R60" s="43"/>
      <c r="S60" s="43"/>
      <c r="T60" s="43"/>
      <c r="U60" s="42"/>
    </row>
    <row r="61" spans="1:21" s="21" customFormat="1" ht="42" customHeight="1">
      <c r="A61" s="208">
        <v>22012600</v>
      </c>
      <c r="B61" s="199" t="s">
        <v>77</v>
      </c>
      <c r="C61" s="206">
        <v>160000</v>
      </c>
      <c r="D61" s="206">
        <v>160000</v>
      </c>
      <c r="E61" s="206">
        <v>104450</v>
      </c>
      <c r="F61" s="203">
        <f>E61/D61*100</f>
        <v>65.28125</v>
      </c>
      <c r="G61" s="130"/>
      <c r="H61" s="130"/>
      <c r="I61" s="159"/>
      <c r="J61" s="76"/>
      <c r="K61" s="134"/>
      <c r="L61" s="76">
        <f t="shared" si="2"/>
        <v>160000</v>
      </c>
      <c r="M61" s="76">
        <f t="shared" si="15"/>
        <v>160000</v>
      </c>
      <c r="N61" s="76">
        <f t="shared" si="0"/>
        <v>160000</v>
      </c>
      <c r="O61" s="76">
        <f t="shared" si="14"/>
        <v>104450</v>
      </c>
      <c r="P61" s="77">
        <f>O61/N61*100</f>
        <v>65.28125</v>
      </c>
      <c r="R61" s="43"/>
      <c r="S61" s="43"/>
      <c r="T61" s="43"/>
      <c r="U61" s="42"/>
    </row>
    <row r="62" spans="1:21" s="21" customFormat="1" ht="84" customHeight="1" hidden="1">
      <c r="A62" s="208">
        <v>22012900</v>
      </c>
      <c r="B62" s="214" t="s">
        <v>80</v>
      </c>
      <c r="C62" s="206">
        <v>0</v>
      </c>
      <c r="D62" s="206"/>
      <c r="E62" s="206"/>
      <c r="F62" s="203"/>
      <c r="G62" s="130"/>
      <c r="H62" s="130"/>
      <c r="I62" s="159"/>
      <c r="J62" s="76"/>
      <c r="K62" s="134"/>
      <c r="L62" s="76">
        <f t="shared" si="2"/>
        <v>0</v>
      </c>
      <c r="M62" s="76">
        <f t="shared" si="15"/>
        <v>0</v>
      </c>
      <c r="N62" s="76">
        <f t="shared" si="0"/>
        <v>0</v>
      </c>
      <c r="O62" s="76">
        <f t="shared" si="1"/>
        <v>0</v>
      </c>
      <c r="P62" s="77" t="e">
        <f t="shared" si="7"/>
        <v>#DIV/0!</v>
      </c>
      <c r="R62" s="43"/>
      <c r="S62" s="43"/>
      <c r="T62" s="43"/>
      <c r="U62" s="42"/>
    </row>
    <row r="63" spans="1:16" s="21" customFormat="1" ht="54" customHeight="1">
      <c r="A63" s="196">
        <v>22080000</v>
      </c>
      <c r="B63" s="211" t="s">
        <v>18</v>
      </c>
      <c r="C63" s="76">
        <f>C64</f>
        <v>536000</v>
      </c>
      <c r="D63" s="76">
        <f>D64</f>
        <v>536000</v>
      </c>
      <c r="E63" s="76">
        <f>E64</f>
        <v>199905.15</v>
      </c>
      <c r="F63" s="129">
        <f>E63/D63*100</f>
        <v>37.29573694029851</v>
      </c>
      <c r="G63" s="130">
        <f>G64</f>
        <v>0</v>
      </c>
      <c r="H63" s="130">
        <f>H64</f>
        <v>0</v>
      </c>
      <c r="I63" s="159">
        <f>I64</f>
        <v>0</v>
      </c>
      <c r="J63" s="76">
        <f>J64</f>
        <v>0</v>
      </c>
      <c r="K63" s="77"/>
      <c r="L63" s="76">
        <f>C63+G63</f>
        <v>536000</v>
      </c>
      <c r="M63" s="76">
        <f t="shared" si="15"/>
        <v>536000</v>
      </c>
      <c r="N63" s="76">
        <f t="shared" si="0"/>
        <v>536000</v>
      </c>
      <c r="O63" s="76">
        <f>E63+J63</f>
        <v>199905.15</v>
      </c>
      <c r="P63" s="77">
        <f>O63/N63*100</f>
        <v>37.29573694029851</v>
      </c>
    </row>
    <row r="64" spans="1:18" ht="54.75" customHeight="1">
      <c r="A64" s="208">
        <v>22080400</v>
      </c>
      <c r="B64" s="211" t="s">
        <v>67</v>
      </c>
      <c r="C64" s="78">
        <v>536000</v>
      </c>
      <c r="D64" s="78">
        <v>536000</v>
      </c>
      <c r="E64" s="78">
        <v>199905.15</v>
      </c>
      <c r="F64" s="131">
        <f>E64/D64*100</f>
        <v>37.29573694029851</v>
      </c>
      <c r="G64" s="132"/>
      <c r="H64" s="132"/>
      <c r="I64" s="160"/>
      <c r="J64" s="78"/>
      <c r="K64" s="134"/>
      <c r="L64" s="76">
        <f>C64+G64</f>
        <v>536000</v>
      </c>
      <c r="M64" s="76">
        <f t="shared" si="15"/>
        <v>536000</v>
      </c>
      <c r="N64" s="76">
        <f t="shared" si="0"/>
        <v>536000</v>
      </c>
      <c r="O64" s="76">
        <f>E64+J64</f>
        <v>199905.15</v>
      </c>
      <c r="P64" s="77">
        <f>O64/N64*100</f>
        <v>37.29573694029851</v>
      </c>
      <c r="R64" s="42"/>
    </row>
    <row r="65" spans="1:16" s="21" customFormat="1" ht="13.5" customHeight="1">
      <c r="A65" s="196">
        <v>24000000</v>
      </c>
      <c r="B65" s="211" t="s">
        <v>70</v>
      </c>
      <c r="C65" s="76">
        <f>C66+C69</f>
        <v>0</v>
      </c>
      <c r="D65" s="76">
        <f>D66+D69</f>
        <v>0</v>
      </c>
      <c r="E65" s="76">
        <f>E66+E69</f>
        <v>88522.46</v>
      </c>
      <c r="F65" s="131"/>
      <c r="G65" s="130">
        <f>G66+G69</f>
        <v>0</v>
      </c>
      <c r="H65" s="130">
        <f>H66+H69</f>
        <v>0</v>
      </c>
      <c r="I65" s="159">
        <f>I66+I69</f>
        <v>0</v>
      </c>
      <c r="J65" s="76">
        <f>J66+J69</f>
        <v>0</v>
      </c>
      <c r="K65" s="77"/>
      <c r="L65" s="76">
        <f>C65+G65</f>
        <v>0</v>
      </c>
      <c r="M65" s="76">
        <f t="shared" si="15"/>
        <v>0</v>
      </c>
      <c r="N65" s="76"/>
      <c r="O65" s="76">
        <f>E65+J65</f>
        <v>88522.46</v>
      </c>
      <c r="P65" s="77"/>
    </row>
    <row r="66" spans="1:16" ht="14.25" customHeight="1">
      <c r="A66" s="196">
        <v>24060000</v>
      </c>
      <c r="B66" s="197" t="s">
        <v>99</v>
      </c>
      <c r="C66" s="76">
        <f>C67+C68</f>
        <v>0</v>
      </c>
      <c r="D66" s="76">
        <f>D67+D68</f>
        <v>0</v>
      </c>
      <c r="E66" s="76">
        <f>E67+E68</f>
        <v>88522.46</v>
      </c>
      <c r="F66" s="131"/>
      <c r="G66" s="130">
        <f>G67+G68</f>
        <v>0</v>
      </c>
      <c r="H66" s="130">
        <f>H67+H68</f>
        <v>0</v>
      </c>
      <c r="I66" s="159">
        <f>I67+I68</f>
        <v>0</v>
      </c>
      <c r="J66" s="76">
        <f>J67+J68</f>
        <v>0</v>
      </c>
      <c r="K66" s="77"/>
      <c r="L66" s="76">
        <f aca="true" t="shared" si="16" ref="L66:L77">C66+G66</f>
        <v>0</v>
      </c>
      <c r="M66" s="76">
        <f t="shared" si="15"/>
        <v>0</v>
      </c>
      <c r="N66" s="76"/>
      <c r="O66" s="76">
        <f>E66+J66</f>
        <v>88522.46</v>
      </c>
      <c r="P66" s="77"/>
    </row>
    <row r="67" spans="1:18" ht="13.5">
      <c r="A67" s="208">
        <v>24060300</v>
      </c>
      <c r="B67" s="209" t="s">
        <v>99</v>
      </c>
      <c r="C67" s="206">
        <v>0</v>
      </c>
      <c r="D67" s="206"/>
      <c r="E67" s="206">
        <v>88522.46</v>
      </c>
      <c r="F67" s="203"/>
      <c r="G67" s="204">
        <v>0</v>
      </c>
      <c r="H67" s="204">
        <v>0</v>
      </c>
      <c r="I67" s="205">
        <v>0</v>
      </c>
      <c r="J67" s="206">
        <v>0</v>
      </c>
      <c r="K67" s="207"/>
      <c r="L67" s="76">
        <f t="shared" si="16"/>
        <v>0</v>
      </c>
      <c r="M67" s="76">
        <f t="shared" si="15"/>
        <v>0</v>
      </c>
      <c r="N67" s="76"/>
      <c r="O67" s="76">
        <f>E67+J67</f>
        <v>88522.46</v>
      </c>
      <c r="P67" s="77"/>
      <c r="R67" s="42"/>
    </row>
    <row r="68" spans="1:16" ht="49.5" customHeight="1" hidden="1">
      <c r="A68" s="208">
        <v>24062100</v>
      </c>
      <c r="B68" s="209" t="s">
        <v>100</v>
      </c>
      <c r="C68" s="206"/>
      <c r="D68" s="206"/>
      <c r="E68" s="206"/>
      <c r="F68" s="203"/>
      <c r="G68" s="204"/>
      <c r="H68" s="204"/>
      <c r="I68" s="205"/>
      <c r="J68" s="206"/>
      <c r="K68" s="207" t="e">
        <f>J68/H68*100</f>
        <v>#DIV/0!</v>
      </c>
      <c r="L68" s="76">
        <f t="shared" si="16"/>
        <v>0</v>
      </c>
      <c r="M68" s="76">
        <f t="shared" si="15"/>
        <v>0</v>
      </c>
      <c r="N68" s="76">
        <f aca="true" t="shared" si="17" ref="N68:N73">E68+I68</f>
        <v>0</v>
      </c>
      <c r="O68" s="76">
        <f t="shared" si="1"/>
        <v>0</v>
      </c>
      <c r="P68" s="77" t="e">
        <f t="shared" si="7"/>
        <v>#DIV/0!</v>
      </c>
    </row>
    <row r="69" spans="1:16" s="21" customFormat="1" ht="25.5" customHeight="1" hidden="1">
      <c r="A69" s="196">
        <v>24110000</v>
      </c>
      <c r="B69" s="197" t="s">
        <v>101</v>
      </c>
      <c r="C69" s="76">
        <f>C70</f>
        <v>0</v>
      </c>
      <c r="D69" s="76">
        <f aca="true" t="shared" si="18" ref="D69:J69">D70</f>
        <v>0</v>
      </c>
      <c r="E69" s="76">
        <f t="shared" si="18"/>
        <v>0</v>
      </c>
      <c r="F69" s="131"/>
      <c r="G69" s="130">
        <f t="shared" si="18"/>
        <v>0</v>
      </c>
      <c r="H69" s="130">
        <f t="shared" si="18"/>
        <v>0</v>
      </c>
      <c r="I69" s="159">
        <f t="shared" si="18"/>
        <v>0</v>
      </c>
      <c r="J69" s="76">
        <f t="shared" si="18"/>
        <v>0</v>
      </c>
      <c r="K69" s="77" t="e">
        <f>J69/H69*100</f>
        <v>#DIV/0!</v>
      </c>
      <c r="L69" s="76">
        <f t="shared" si="16"/>
        <v>0</v>
      </c>
      <c r="M69" s="76">
        <f t="shared" si="15"/>
        <v>0</v>
      </c>
      <c r="N69" s="76">
        <f t="shared" si="17"/>
        <v>0</v>
      </c>
      <c r="O69" s="76">
        <f t="shared" si="1"/>
        <v>0</v>
      </c>
      <c r="P69" s="77" t="e">
        <f t="shared" si="7"/>
        <v>#DIV/0!</v>
      </c>
    </row>
    <row r="70" spans="1:16" ht="63" customHeight="1" hidden="1">
      <c r="A70" s="208">
        <v>24110900</v>
      </c>
      <c r="B70" s="209" t="s">
        <v>102</v>
      </c>
      <c r="C70" s="206"/>
      <c r="D70" s="206"/>
      <c r="E70" s="206"/>
      <c r="F70" s="203"/>
      <c r="G70" s="204"/>
      <c r="H70" s="204"/>
      <c r="I70" s="205"/>
      <c r="J70" s="206"/>
      <c r="K70" s="207" t="e">
        <f>J70/H70*100</f>
        <v>#DIV/0!</v>
      </c>
      <c r="L70" s="76">
        <f t="shared" si="16"/>
        <v>0</v>
      </c>
      <c r="M70" s="76">
        <f t="shared" si="15"/>
        <v>0</v>
      </c>
      <c r="N70" s="76">
        <f t="shared" si="17"/>
        <v>0</v>
      </c>
      <c r="O70" s="76">
        <f t="shared" si="1"/>
        <v>0</v>
      </c>
      <c r="P70" s="77" t="e">
        <f t="shared" si="7"/>
        <v>#DIV/0!</v>
      </c>
    </row>
    <row r="71" spans="1:16" ht="19.5" customHeight="1">
      <c r="A71" s="196">
        <v>25000000</v>
      </c>
      <c r="B71" s="197" t="s">
        <v>103</v>
      </c>
      <c r="C71" s="76">
        <f>C72</f>
        <v>0</v>
      </c>
      <c r="D71" s="76">
        <f>D72</f>
        <v>0</v>
      </c>
      <c r="E71" s="76">
        <f>E72</f>
        <v>0</v>
      </c>
      <c r="F71" s="131"/>
      <c r="G71" s="130">
        <f>G72</f>
        <v>0</v>
      </c>
      <c r="H71" s="130">
        <f>H72</f>
        <v>0</v>
      </c>
      <c r="I71" s="159">
        <f>I72</f>
        <v>0</v>
      </c>
      <c r="J71" s="76">
        <f>J72</f>
        <v>0</v>
      </c>
      <c r="K71" s="77"/>
      <c r="L71" s="76">
        <f t="shared" si="16"/>
        <v>0</v>
      </c>
      <c r="M71" s="76">
        <f t="shared" si="15"/>
        <v>0</v>
      </c>
      <c r="N71" s="76">
        <f t="shared" si="17"/>
        <v>0</v>
      </c>
      <c r="O71" s="76">
        <f>E71+J71</f>
        <v>0</v>
      </c>
      <c r="P71" s="77"/>
    </row>
    <row r="72" spans="1:16" ht="39">
      <c r="A72" s="196">
        <v>25010000</v>
      </c>
      <c r="B72" s="211" t="s">
        <v>19</v>
      </c>
      <c r="C72" s="76">
        <f>SUM(C73:C73)</f>
        <v>0</v>
      </c>
      <c r="D72" s="76">
        <f>SUM(D73:D73)</f>
        <v>0</v>
      </c>
      <c r="E72" s="76">
        <f>SUM(E73:E73)</f>
        <v>0</v>
      </c>
      <c r="F72" s="131"/>
      <c r="G72" s="130">
        <f>SUM(G73:G73)</f>
        <v>0</v>
      </c>
      <c r="H72" s="130">
        <f>SUM(H73:H73)</f>
        <v>0</v>
      </c>
      <c r="I72" s="159">
        <f>SUM(I73:I73)</f>
        <v>0</v>
      </c>
      <c r="J72" s="130">
        <f>SUM(J73:J73)</f>
        <v>0</v>
      </c>
      <c r="K72" s="77"/>
      <c r="L72" s="76">
        <f t="shared" si="16"/>
        <v>0</v>
      </c>
      <c r="M72" s="76">
        <f t="shared" si="15"/>
        <v>0</v>
      </c>
      <c r="N72" s="76">
        <f t="shared" si="17"/>
        <v>0</v>
      </c>
      <c r="O72" s="76">
        <f>E72+J72</f>
        <v>0</v>
      </c>
      <c r="P72" s="77"/>
    </row>
    <row r="73" spans="1:19" s="21" customFormat="1" ht="38.25" customHeight="1">
      <c r="A73" s="208">
        <v>25010100</v>
      </c>
      <c r="B73" s="199" t="s">
        <v>20</v>
      </c>
      <c r="C73" s="76">
        <v>0</v>
      </c>
      <c r="D73" s="76"/>
      <c r="E73" s="76"/>
      <c r="F73" s="131"/>
      <c r="G73" s="132"/>
      <c r="H73" s="132"/>
      <c r="I73" s="160"/>
      <c r="J73" s="132"/>
      <c r="K73" s="134"/>
      <c r="L73" s="76">
        <f t="shared" si="16"/>
        <v>0</v>
      </c>
      <c r="M73" s="76">
        <f t="shared" si="15"/>
        <v>0</v>
      </c>
      <c r="N73" s="76">
        <f t="shared" si="17"/>
        <v>0</v>
      </c>
      <c r="O73" s="76">
        <f>E73+J73</f>
        <v>0</v>
      </c>
      <c r="P73" s="77"/>
      <c r="Q73" s="29"/>
      <c r="R73" s="43"/>
      <c r="S73" s="44"/>
    </row>
    <row r="74" spans="1:19" s="21" customFormat="1" ht="38.25" customHeight="1">
      <c r="A74" s="151">
        <v>40000000</v>
      </c>
      <c r="B74" s="152" t="s">
        <v>140</v>
      </c>
      <c r="C74" s="76">
        <f>C75</f>
        <v>0</v>
      </c>
      <c r="D74" s="76">
        <f aca="true" t="shared" si="19" ref="D74:P76">D75</f>
        <v>110743</v>
      </c>
      <c r="E74" s="76">
        <f t="shared" si="19"/>
        <v>0</v>
      </c>
      <c r="F74" s="131">
        <f>E74/D74*100</f>
        <v>0</v>
      </c>
      <c r="G74" s="76">
        <f t="shared" si="19"/>
        <v>0</v>
      </c>
      <c r="H74" s="76">
        <f t="shared" si="19"/>
        <v>0</v>
      </c>
      <c r="I74" s="159">
        <f t="shared" si="19"/>
        <v>0</v>
      </c>
      <c r="J74" s="76">
        <f t="shared" si="19"/>
        <v>0</v>
      </c>
      <c r="K74" s="76">
        <f t="shared" si="19"/>
        <v>0</v>
      </c>
      <c r="L74" s="76">
        <f t="shared" si="16"/>
        <v>0</v>
      </c>
      <c r="M74" s="76">
        <f t="shared" si="15"/>
        <v>110743</v>
      </c>
      <c r="N74" s="76">
        <f>D74+I74</f>
        <v>110743</v>
      </c>
      <c r="O74" s="76">
        <f t="shared" si="19"/>
        <v>0</v>
      </c>
      <c r="P74" s="76">
        <f t="shared" si="19"/>
        <v>0</v>
      </c>
      <c r="Q74" s="29"/>
      <c r="R74" s="43"/>
      <c r="S74" s="44"/>
    </row>
    <row r="75" spans="1:19" s="21" customFormat="1" ht="38.25" customHeight="1">
      <c r="A75" s="151">
        <v>41000000</v>
      </c>
      <c r="B75" s="152" t="s">
        <v>141</v>
      </c>
      <c r="C75" s="76">
        <f>C76</f>
        <v>0</v>
      </c>
      <c r="D75" s="76">
        <f t="shared" si="19"/>
        <v>110743</v>
      </c>
      <c r="E75" s="76">
        <f t="shared" si="19"/>
        <v>0</v>
      </c>
      <c r="F75" s="131">
        <f>E75/D75*100</f>
        <v>0</v>
      </c>
      <c r="G75" s="76">
        <f t="shared" si="19"/>
        <v>0</v>
      </c>
      <c r="H75" s="76">
        <f t="shared" si="19"/>
        <v>0</v>
      </c>
      <c r="I75" s="159">
        <f t="shared" si="19"/>
        <v>0</v>
      </c>
      <c r="J75" s="76">
        <f t="shared" si="19"/>
        <v>0</v>
      </c>
      <c r="K75" s="76">
        <f t="shared" si="19"/>
        <v>0</v>
      </c>
      <c r="L75" s="76">
        <f t="shared" si="16"/>
        <v>0</v>
      </c>
      <c r="M75" s="76">
        <f t="shared" si="15"/>
        <v>110743</v>
      </c>
      <c r="N75" s="76">
        <f>D75+I75</f>
        <v>110743</v>
      </c>
      <c r="O75" s="76">
        <f t="shared" si="19"/>
        <v>0</v>
      </c>
      <c r="P75" s="76">
        <f t="shared" si="19"/>
        <v>0</v>
      </c>
      <c r="Q75" s="29"/>
      <c r="R75" s="43"/>
      <c r="S75" s="44"/>
    </row>
    <row r="76" spans="1:19" s="21" customFormat="1" ht="38.25" customHeight="1">
      <c r="A76" s="153">
        <v>41050000</v>
      </c>
      <c r="B76" s="154" t="s">
        <v>142</v>
      </c>
      <c r="C76" s="76">
        <f>C77</f>
        <v>0</v>
      </c>
      <c r="D76" s="76">
        <f>D77</f>
        <v>110743</v>
      </c>
      <c r="E76" s="76">
        <f t="shared" si="19"/>
        <v>0</v>
      </c>
      <c r="F76" s="131">
        <f>E76/D76*100</f>
        <v>0</v>
      </c>
      <c r="G76" s="76">
        <f t="shared" si="19"/>
        <v>0</v>
      </c>
      <c r="H76" s="76">
        <f t="shared" si="19"/>
        <v>0</v>
      </c>
      <c r="I76" s="159">
        <f t="shared" si="19"/>
        <v>0</v>
      </c>
      <c r="J76" s="76">
        <f t="shared" si="19"/>
        <v>0</v>
      </c>
      <c r="K76" s="76">
        <f t="shared" si="19"/>
        <v>0</v>
      </c>
      <c r="L76" s="76">
        <f t="shared" si="16"/>
        <v>0</v>
      </c>
      <c r="M76" s="76">
        <f t="shared" si="15"/>
        <v>110743</v>
      </c>
      <c r="N76" s="76">
        <f>D76+I76</f>
        <v>110743</v>
      </c>
      <c r="O76" s="76">
        <f t="shared" si="19"/>
        <v>0</v>
      </c>
      <c r="P76" s="76">
        <f t="shared" si="19"/>
        <v>0</v>
      </c>
      <c r="Q76" s="29"/>
      <c r="R76" s="43"/>
      <c r="S76" s="44"/>
    </row>
    <row r="77" spans="1:19" s="21" customFormat="1" ht="38.25" customHeight="1">
      <c r="A77" s="155">
        <v>41053900</v>
      </c>
      <c r="B77" s="156" t="s">
        <v>143</v>
      </c>
      <c r="C77" s="76"/>
      <c r="D77" s="76">
        <v>110743</v>
      </c>
      <c r="E77" s="76"/>
      <c r="F77" s="131">
        <f>E77/D77*100</f>
        <v>0</v>
      </c>
      <c r="G77" s="132"/>
      <c r="H77" s="132"/>
      <c r="I77" s="160"/>
      <c r="J77" s="132"/>
      <c r="K77" s="134"/>
      <c r="L77" s="76">
        <f t="shared" si="16"/>
        <v>0</v>
      </c>
      <c r="M77" s="76">
        <f t="shared" si="15"/>
        <v>110743</v>
      </c>
      <c r="N77" s="76">
        <f>D77+I77</f>
        <v>110743</v>
      </c>
      <c r="O77" s="76"/>
      <c r="P77" s="77"/>
      <c r="Q77" s="29"/>
      <c r="R77" s="43"/>
      <c r="S77" s="44"/>
    </row>
    <row r="78" spans="1:19" s="21" customFormat="1" ht="38.25" customHeight="1">
      <c r="A78" s="208"/>
      <c r="B78" s="199"/>
      <c r="C78" s="76"/>
      <c r="D78" s="76"/>
      <c r="E78" s="76"/>
      <c r="F78" s="129"/>
      <c r="G78" s="132"/>
      <c r="H78" s="132"/>
      <c r="I78" s="160"/>
      <c r="J78" s="132"/>
      <c r="K78" s="134"/>
      <c r="L78" s="76"/>
      <c r="M78" s="76"/>
      <c r="N78" s="76"/>
      <c r="O78" s="76"/>
      <c r="P78" s="77"/>
      <c r="Q78" s="29"/>
      <c r="R78" s="43"/>
      <c r="S78" s="44"/>
    </row>
    <row r="79" spans="1:16" ht="13.5">
      <c r="A79" s="70"/>
      <c r="B79" s="71" t="s">
        <v>38</v>
      </c>
      <c r="C79" s="76">
        <f>C25+C52+C74</f>
        <v>756000</v>
      </c>
      <c r="D79" s="76">
        <f aca="true" t="shared" si="20" ref="D79:P79">D25+D52+D74</f>
        <v>866743</v>
      </c>
      <c r="E79" s="76">
        <f t="shared" si="20"/>
        <v>557514.44</v>
      </c>
      <c r="F79" s="76">
        <f t="shared" si="20"/>
        <v>73.70230687830687</v>
      </c>
      <c r="G79" s="76">
        <f t="shared" si="20"/>
        <v>0</v>
      </c>
      <c r="H79" s="76">
        <f t="shared" si="20"/>
        <v>0</v>
      </c>
      <c r="I79" s="159">
        <f t="shared" si="20"/>
        <v>0</v>
      </c>
      <c r="J79" s="76">
        <f t="shared" si="20"/>
        <v>0</v>
      </c>
      <c r="K79" s="76">
        <f t="shared" si="20"/>
        <v>0</v>
      </c>
      <c r="L79" s="76">
        <f t="shared" si="20"/>
        <v>756000</v>
      </c>
      <c r="M79" s="76">
        <f t="shared" si="20"/>
        <v>866743</v>
      </c>
      <c r="N79" s="76">
        <f t="shared" si="20"/>
        <v>866743</v>
      </c>
      <c r="O79" s="76">
        <f t="shared" si="20"/>
        <v>557514.44</v>
      </c>
      <c r="P79" s="76">
        <f t="shared" si="20"/>
        <v>73.70230687830687</v>
      </c>
    </row>
    <row r="80" spans="1:18" ht="18">
      <c r="A80" s="40"/>
      <c r="B80" s="215" t="s">
        <v>144</v>
      </c>
      <c r="C80" s="113"/>
      <c r="D80" s="25"/>
      <c r="E80" s="25"/>
      <c r="F80" s="25"/>
      <c r="G80" s="128"/>
      <c r="H80" s="216"/>
      <c r="I80" s="217"/>
      <c r="J80" s="46"/>
      <c r="K80" s="46"/>
      <c r="L80" s="46"/>
      <c r="M80" s="46"/>
      <c r="N80" s="46"/>
      <c r="O80" s="281"/>
      <c r="P80" s="281"/>
      <c r="R80" s="69"/>
    </row>
    <row r="81" spans="1:16" ht="23.25" customHeight="1">
      <c r="A81" s="163"/>
      <c r="B81" s="162"/>
      <c r="C81" s="164"/>
      <c r="D81" s="165"/>
      <c r="E81" s="166"/>
      <c r="F81" s="28"/>
      <c r="G81" s="167"/>
      <c r="H81" s="167"/>
      <c r="I81" s="161"/>
      <c r="J81" s="28"/>
      <c r="K81" s="28"/>
      <c r="L81" s="168"/>
      <c r="M81" s="168"/>
      <c r="N81" s="168"/>
      <c r="O81" s="28"/>
      <c r="P81" s="28"/>
    </row>
    <row r="82" spans="3:9" ht="14.25">
      <c r="C82" s="125"/>
      <c r="D82" s="126"/>
      <c r="E82" s="126"/>
      <c r="F82" s="35"/>
      <c r="G82" s="133"/>
      <c r="H82" s="133"/>
      <c r="I82" s="41"/>
    </row>
    <row r="83" spans="3:9" ht="14.25">
      <c r="C83" s="125"/>
      <c r="D83" s="126"/>
      <c r="E83" s="126"/>
      <c r="F83" s="35"/>
      <c r="G83" s="133"/>
      <c r="H83" s="133"/>
      <c r="I83" s="41"/>
    </row>
    <row r="84" spans="3:9" ht="14.25">
      <c r="C84" s="125"/>
      <c r="D84" s="126"/>
      <c r="E84" s="126"/>
      <c r="F84" s="35"/>
      <c r="G84" s="133"/>
      <c r="H84" s="133"/>
      <c r="I84" s="41"/>
    </row>
    <row r="85" spans="3:9" ht="14.25">
      <c r="C85" s="125"/>
      <c r="D85" s="126"/>
      <c r="E85" s="126"/>
      <c r="F85" s="35"/>
      <c r="G85" s="133"/>
      <c r="H85" s="133"/>
      <c r="I85" s="41"/>
    </row>
    <row r="86" spans="3:9" ht="14.25">
      <c r="C86" s="114"/>
      <c r="D86" s="35"/>
      <c r="E86" s="35"/>
      <c r="F86" s="35"/>
      <c r="G86" s="133"/>
      <c r="H86" s="133"/>
      <c r="I86" s="41"/>
    </row>
    <row r="87" spans="3:9" ht="14.25">
      <c r="C87" s="114"/>
      <c r="D87" s="35"/>
      <c r="E87" s="35"/>
      <c r="F87" s="35"/>
      <c r="G87" s="133"/>
      <c r="H87" s="133"/>
      <c r="I87" s="41"/>
    </row>
  </sheetData>
  <sheetProtection/>
  <mergeCells count="23">
    <mergeCell ref="O80:P80"/>
    <mergeCell ref="L21:P21"/>
    <mergeCell ref="M22:M23"/>
    <mergeCell ref="L22:L23"/>
    <mergeCell ref="N22:N23"/>
    <mergeCell ref="O4:P4"/>
    <mergeCell ref="K22:K23"/>
    <mergeCell ref="A18:P18"/>
    <mergeCell ref="A19:P19"/>
    <mergeCell ref="A21:A23"/>
    <mergeCell ref="O22:O23"/>
    <mergeCell ref="P22:P23"/>
    <mergeCell ref="C22:C23"/>
    <mergeCell ref="E22:E23"/>
    <mergeCell ref="G22:G23"/>
    <mergeCell ref="J22:J23"/>
    <mergeCell ref="H22:H23"/>
    <mergeCell ref="G21:K21"/>
    <mergeCell ref="B21:B23"/>
    <mergeCell ref="C21:F21"/>
    <mergeCell ref="I22:I23"/>
    <mergeCell ref="D22:D23"/>
    <mergeCell ref="F22:F23"/>
  </mergeCells>
  <printOptions horizontalCentered="1"/>
  <pageMargins left="0.1968503937007874" right="0.1968503937007874" top="0.3937007874015748" bottom="0.1968503937007874" header="0.5118110236220472" footer="0.31496062992125984"/>
  <pageSetup horizontalDpi="600" verticalDpi="600" orientation="landscape" paperSize="9" scale="4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123"/>
  <sheetViews>
    <sheetView showZeros="0" view="pageBreakPreview" zoomScale="75" zoomScaleNormal="75" zoomScaleSheetLayoutView="75" zoomScalePageLayoutView="0" workbookViewId="0" topLeftCell="A39">
      <selection activeCell="E32" sqref="E32"/>
    </sheetView>
  </sheetViews>
  <sheetFormatPr defaultColWidth="9.125" defaultRowHeight="12.75"/>
  <cols>
    <col min="1" max="1" width="10.125" style="1" customWidth="1"/>
    <col min="2" max="2" width="26.125" style="22" customWidth="1"/>
    <col min="3" max="3" width="12.50390625" style="6" customWidth="1"/>
    <col min="4" max="4" width="15.875" style="2" customWidth="1"/>
    <col min="5" max="5" width="16.50390625" style="179" customWidth="1"/>
    <col min="6" max="6" width="15.375" style="179" customWidth="1"/>
    <col min="7" max="7" width="7.625" style="2" customWidth="1"/>
    <col min="8" max="8" width="8.375" style="2" customWidth="1"/>
    <col min="9" max="9" width="11.50390625" style="2" customWidth="1"/>
    <col min="10" max="10" width="13.625" style="2" customWidth="1"/>
    <col min="11" max="11" width="15.625" style="2" customWidth="1"/>
    <col min="12" max="12" width="12.875" style="2" customWidth="1"/>
    <col min="13" max="13" width="8.00390625" style="2" customWidth="1"/>
    <col min="14" max="14" width="13.50390625" style="2" customWidth="1"/>
    <col min="15" max="15" width="15.125" style="2" customWidth="1"/>
    <col min="16" max="16" width="16.50390625" style="2" customWidth="1"/>
    <col min="17" max="17" width="15.625" style="2" customWidth="1"/>
    <col min="18" max="18" width="9.875" style="2" customWidth="1"/>
    <col min="19" max="16384" width="9.125" style="2" customWidth="1"/>
  </cols>
  <sheetData>
    <row r="1" spans="3:17" ht="15" hidden="1">
      <c r="C1" s="2"/>
      <c r="H1" s="12"/>
      <c r="Q1" s="12" t="s">
        <v>3</v>
      </c>
    </row>
    <row r="2" spans="3:17" ht="15" hidden="1">
      <c r="C2" s="2"/>
      <c r="H2" s="12"/>
      <c r="Q2" s="12" t="s">
        <v>43</v>
      </c>
    </row>
    <row r="3" spans="3:17" ht="15" hidden="1">
      <c r="C3" s="2"/>
      <c r="H3" s="12"/>
      <c r="Q3" s="12" t="s">
        <v>44</v>
      </c>
    </row>
    <row r="4" spans="3:17" ht="15" hidden="1">
      <c r="C4" s="2"/>
      <c r="H4" s="12"/>
      <c r="Q4" s="12" t="s">
        <v>54</v>
      </c>
    </row>
    <row r="5" spans="3:18" ht="15" hidden="1">
      <c r="C5" s="2"/>
      <c r="H5" s="12"/>
      <c r="Q5" s="2" t="s">
        <v>3</v>
      </c>
      <c r="R5" s="27"/>
    </row>
    <row r="6" spans="3:18" ht="17.25" customHeight="1" hidden="1">
      <c r="C6" s="2"/>
      <c r="H6" s="12"/>
      <c r="Q6" s="2" t="s">
        <v>43</v>
      </c>
      <c r="R6" s="27"/>
    </row>
    <row r="7" spans="3:18" ht="17.25" customHeight="1" hidden="1">
      <c r="C7" s="2"/>
      <c r="H7" s="12"/>
      <c r="Q7" s="2" t="s">
        <v>44</v>
      </c>
      <c r="R7" s="27"/>
    </row>
    <row r="8" spans="3:18" ht="18.75" customHeight="1" hidden="1">
      <c r="C8" s="2"/>
      <c r="H8" s="12"/>
      <c r="Q8" s="2" t="s">
        <v>56</v>
      </c>
      <c r="R8" s="27"/>
    </row>
    <row r="9" spans="3:18" ht="18.75" customHeight="1" hidden="1">
      <c r="C9" s="2"/>
      <c r="H9" s="12"/>
      <c r="Q9" s="11" t="s">
        <v>3</v>
      </c>
      <c r="R9" s="31"/>
    </row>
    <row r="10" spans="3:18" ht="18.75" customHeight="1" hidden="1">
      <c r="C10" s="2"/>
      <c r="H10" s="12"/>
      <c r="Q10" s="11" t="s">
        <v>43</v>
      </c>
      <c r="R10" s="31"/>
    </row>
    <row r="11" spans="3:18" ht="18.75" customHeight="1" hidden="1">
      <c r="C11" s="2"/>
      <c r="H11" s="12"/>
      <c r="Q11" s="11" t="s">
        <v>72</v>
      </c>
      <c r="R11" s="31"/>
    </row>
    <row r="12" spans="3:18" ht="18.75" customHeight="1" hidden="1">
      <c r="C12" s="2"/>
      <c r="H12" s="12"/>
      <c r="Q12" s="11" t="s">
        <v>73</v>
      </c>
      <c r="R12" s="31"/>
    </row>
    <row r="13" spans="3:18" ht="18.75" customHeight="1">
      <c r="C13" s="2"/>
      <c r="H13" s="12"/>
      <c r="Q13" s="289" t="s">
        <v>3</v>
      </c>
      <c r="R13" s="289"/>
    </row>
    <row r="14" spans="3:18" ht="18.75" customHeight="1" hidden="1">
      <c r="C14" s="2"/>
      <c r="H14" s="12"/>
      <c r="P14" s="23" t="s">
        <v>43</v>
      </c>
      <c r="Q14" s="24"/>
      <c r="R14" s="31"/>
    </row>
    <row r="15" spans="3:18" ht="18.75" customHeight="1" hidden="1">
      <c r="C15" s="2"/>
      <c r="H15" s="12"/>
      <c r="P15" s="23" t="s">
        <v>72</v>
      </c>
      <c r="Q15" s="24"/>
      <c r="R15" s="31"/>
    </row>
    <row r="16" spans="3:18" ht="18.75" customHeight="1" hidden="1">
      <c r="C16" s="2"/>
      <c r="H16" s="12"/>
      <c r="P16" s="23" t="s">
        <v>78</v>
      </c>
      <c r="Q16" s="24"/>
      <c r="R16" s="31"/>
    </row>
    <row r="17" spans="3:18" ht="18.75" customHeight="1" hidden="1">
      <c r="C17" s="2"/>
      <c r="H17" s="12"/>
      <c r="Q17" s="289"/>
      <c r="R17" s="289"/>
    </row>
    <row r="18" spans="3:18" ht="18.75" customHeight="1" hidden="1">
      <c r="C18" s="2"/>
      <c r="H18" s="12"/>
      <c r="P18" s="23" t="s">
        <v>43</v>
      </c>
      <c r="Q18" s="24"/>
      <c r="R18" s="27"/>
    </row>
    <row r="19" spans="3:18" ht="18.75" customHeight="1" hidden="1">
      <c r="C19" s="2"/>
      <c r="H19" s="12"/>
      <c r="P19" s="23" t="s">
        <v>44</v>
      </c>
      <c r="Q19" s="24"/>
      <c r="R19" s="27"/>
    </row>
    <row r="20" spans="3:18" ht="18.75" customHeight="1" hidden="1">
      <c r="C20" s="2"/>
      <c r="H20" s="12"/>
      <c r="P20" s="23" t="s">
        <v>57</v>
      </c>
      <c r="Q20" s="24"/>
      <c r="R20" s="27"/>
    </row>
    <row r="21" spans="3:18" ht="14.25" customHeight="1" hidden="1">
      <c r="C21" s="2"/>
      <c r="H21" s="12"/>
      <c r="Q21" s="290"/>
      <c r="R21" s="290"/>
    </row>
    <row r="22" spans="3:18" ht="14.25" customHeight="1">
      <c r="C22" s="2"/>
      <c r="H22" s="12"/>
      <c r="Q22" s="23"/>
      <c r="R22" s="79"/>
    </row>
    <row r="23" spans="3:18" ht="14.25" customHeight="1">
      <c r="C23" s="2"/>
      <c r="H23" s="12"/>
      <c r="Q23" s="79"/>
      <c r="R23" s="79"/>
    </row>
    <row r="24" spans="1:18" ht="24.75" customHeight="1">
      <c r="A24" s="276" t="s">
        <v>39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</row>
    <row r="25" spans="1:18" ht="21.75" customHeight="1">
      <c r="A25" s="276" t="s">
        <v>173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</row>
    <row r="26" spans="3:18" ht="15">
      <c r="C26" s="2"/>
      <c r="R26" s="8" t="s">
        <v>92</v>
      </c>
    </row>
    <row r="27" spans="1:18" ht="13.5">
      <c r="A27" s="286" t="s">
        <v>79</v>
      </c>
      <c r="B27" s="38" t="s">
        <v>83</v>
      </c>
      <c r="C27" s="291" t="s">
        <v>84</v>
      </c>
      <c r="D27" s="291"/>
      <c r="E27" s="291"/>
      <c r="F27" s="291"/>
      <c r="G27" s="291"/>
      <c r="H27" s="291"/>
      <c r="I27" s="292" t="s">
        <v>85</v>
      </c>
      <c r="J27" s="292"/>
      <c r="K27" s="292"/>
      <c r="L27" s="292"/>
      <c r="M27" s="292"/>
      <c r="N27" s="292" t="s">
        <v>37</v>
      </c>
      <c r="O27" s="292"/>
      <c r="P27" s="292"/>
      <c r="Q27" s="292"/>
      <c r="R27" s="292"/>
    </row>
    <row r="28" spans="1:18" ht="12" customHeight="1">
      <c r="A28" s="287"/>
      <c r="B28" s="38" t="s">
        <v>87</v>
      </c>
      <c r="C28" s="274" t="s">
        <v>120</v>
      </c>
      <c r="D28" s="298" t="s">
        <v>121</v>
      </c>
      <c r="E28" s="293" t="s">
        <v>109</v>
      </c>
      <c r="F28" s="293" t="s">
        <v>108</v>
      </c>
      <c r="G28" s="274" t="s">
        <v>88</v>
      </c>
      <c r="H28" s="274" t="s">
        <v>36</v>
      </c>
      <c r="I28" s="274" t="s">
        <v>125</v>
      </c>
      <c r="J28" s="274" t="s">
        <v>126</v>
      </c>
      <c r="K28" s="274" t="s">
        <v>129</v>
      </c>
      <c r="L28" s="297" t="s">
        <v>108</v>
      </c>
      <c r="M28" s="274" t="s">
        <v>90</v>
      </c>
      <c r="N28" s="295" t="s">
        <v>125</v>
      </c>
      <c r="O28" s="295" t="s">
        <v>130</v>
      </c>
      <c r="P28" s="295" t="s">
        <v>34</v>
      </c>
      <c r="Q28" s="297" t="s">
        <v>108</v>
      </c>
      <c r="R28" s="295" t="s">
        <v>33</v>
      </c>
    </row>
    <row r="29" spans="1:18" ht="165" customHeight="1">
      <c r="A29" s="288"/>
      <c r="B29" s="39" t="s">
        <v>91</v>
      </c>
      <c r="C29" s="273"/>
      <c r="D29" s="299"/>
      <c r="E29" s="294"/>
      <c r="F29" s="294"/>
      <c r="G29" s="273"/>
      <c r="H29" s="273"/>
      <c r="I29" s="274"/>
      <c r="J29" s="274"/>
      <c r="K29" s="274"/>
      <c r="L29" s="280"/>
      <c r="M29" s="274"/>
      <c r="N29" s="296"/>
      <c r="O29" s="296"/>
      <c r="P29" s="296"/>
      <c r="Q29" s="280"/>
      <c r="R29" s="295"/>
    </row>
    <row r="30" spans="1:18" s="16" customFormat="1" ht="17.25" customHeight="1">
      <c r="A30" s="60">
        <v>1</v>
      </c>
      <c r="B30" s="59">
        <v>2</v>
      </c>
      <c r="C30" s="61">
        <v>3</v>
      </c>
      <c r="D30" s="61">
        <v>4</v>
      </c>
      <c r="E30" s="266">
        <v>5</v>
      </c>
      <c r="F30" s="266">
        <v>6</v>
      </c>
      <c r="G30" s="62">
        <v>7</v>
      </c>
      <c r="H30" s="62">
        <v>8</v>
      </c>
      <c r="I30" s="119">
        <v>9</v>
      </c>
      <c r="J30" s="119">
        <v>10</v>
      </c>
      <c r="K30" s="119">
        <v>11</v>
      </c>
      <c r="L30" s="119">
        <v>12</v>
      </c>
      <c r="M30" s="119">
        <v>13</v>
      </c>
      <c r="N30" s="62">
        <v>14</v>
      </c>
      <c r="O30" s="62">
        <v>15</v>
      </c>
      <c r="P30" s="62">
        <v>16</v>
      </c>
      <c r="Q30" s="119">
        <v>17</v>
      </c>
      <c r="R30" s="119">
        <v>18</v>
      </c>
    </row>
    <row r="31" spans="1:19" s="3" customFormat="1" ht="22.5" customHeight="1">
      <c r="A31" s="106" t="s">
        <v>40</v>
      </c>
      <c r="B31" s="107" t="s">
        <v>41</v>
      </c>
      <c r="C31" s="108">
        <f>C32</f>
        <v>756000</v>
      </c>
      <c r="D31" s="176">
        <f>D32</f>
        <v>8578000</v>
      </c>
      <c r="E31" s="177">
        <f>E32</f>
        <v>4752300</v>
      </c>
      <c r="F31" s="177">
        <f>F32</f>
        <v>4671763.92</v>
      </c>
      <c r="G31" s="81">
        <f>(F31/D31)*100</f>
        <v>54.46215807880625</v>
      </c>
      <c r="H31" s="81">
        <f>(E31/D31)*100</f>
        <v>55.40102588015855</v>
      </c>
      <c r="I31" s="108">
        <f>SUM(I32:I32)</f>
        <v>0</v>
      </c>
      <c r="J31" s="108">
        <f>SUM(J32:J32)</f>
        <v>0</v>
      </c>
      <c r="K31" s="109">
        <f>SUM(K32:K32)</f>
        <v>0</v>
      </c>
      <c r="L31" s="109">
        <f>SUM(L32:L32)</f>
        <v>0</v>
      </c>
      <c r="M31" s="81"/>
      <c r="N31" s="108">
        <f>SUM(N32:N32)</f>
        <v>756000</v>
      </c>
      <c r="O31" s="108">
        <f>SUM(O32:O32)</f>
        <v>8578000</v>
      </c>
      <c r="P31" s="108">
        <f>SUM(P32:P32)</f>
        <v>8578000</v>
      </c>
      <c r="Q31" s="109">
        <f>SUM(Q32:Q32)</f>
        <v>4671763.92</v>
      </c>
      <c r="R31" s="81">
        <f>Q31/P31*100</f>
        <v>54.46215807880625</v>
      </c>
      <c r="S31" s="64"/>
    </row>
    <row r="32" spans="1:19" s="3" customFormat="1" ht="147.75" customHeight="1">
      <c r="A32" s="63" t="s">
        <v>16</v>
      </c>
      <c r="B32" s="110" t="s">
        <v>21</v>
      </c>
      <c r="C32" s="180">
        <v>756000</v>
      </c>
      <c r="D32" s="181">
        <v>8578000</v>
      </c>
      <c r="E32" s="182">
        <v>4752300</v>
      </c>
      <c r="F32" s="182">
        <v>4671763.92</v>
      </c>
      <c r="G32" s="183">
        <f>(F32/D32)*100</f>
        <v>54.46215807880625</v>
      </c>
      <c r="H32" s="183">
        <f>(E32/D32)*100</f>
        <v>55.40102588015855</v>
      </c>
      <c r="I32" s="180"/>
      <c r="J32" s="180"/>
      <c r="K32" s="184"/>
      <c r="L32" s="184"/>
      <c r="M32" s="183"/>
      <c r="N32" s="180">
        <f>C32+I32</f>
        <v>756000</v>
      </c>
      <c r="O32" s="180">
        <f>D32+J32</f>
        <v>8578000</v>
      </c>
      <c r="P32" s="180">
        <f>D32+K32</f>
        <v>8578000</v>
      </c>
      <c r="Q32" s="184">
        <f>F32+L32</f>
        <v>4671763.92</v>
      </c>
      <c r="R32" s="82">
        <f>SUM(Q32/P32*100)</f>
        <v>54.46215807880625</v>
      </c>
      <c r="S32" s="64"/>
    </row>
    <row r="33" spans="1:19" s="3" customFormat="1" ht="45.75" customHeight="1">
      <c r="A33" s="106" t="s">
        <v>17</v>
      </c>
      <c r="B33" s="107" t="s">
        <v>42</v>
      </c>
      <c r="C33" s="185">
        <f>C34+C36+C37</f>
        <v>0</v>
      </c>
      <c r="D33" s="186">
        <f>D34+D35+D36+D37</f>
        <v>1542500</v>
      </c>
      <c r="E33" s="186">
        <f aca="true" t="shared" si="0" ref="E33:Q33">E34+E35+E36+E37</f>
        <v>1482229</v>
      </c>
      <c r="F33" s="186">
        <f t="shared" si="0"/>
        <v>1480589.52</v>
      </c>
      <c r="G33" s="183">
        <f>(F33/D33)*100</f>
        <v>95.9863546191248</v>
      </c>
      <c r="H33" s="183">
        <f aca="true" t="shared" si="1" ref="H33:H53">(E33/D33)*100</f>
        <v>96.092641815235</v>
      </c>
      <c r="I33" s="186">
        <f t="shared" si="0"/>
        <v>0</v>
      </c>
      <c r="J33" s="186">
        <f t="shared" si="0"/>
        <v>1950000</v>
      </c>
      <c r="K33" s="186">
        <f t="shared" si="0"/>
        <v>1950000</v>
      </c>
      <c r="L33" s="186">
        <f t="shared" si="0"/>
        <v>0</v>
      </c>
      <c r="M33" s="186">
        <f t="shared" si="0"/>
        <v>0</v>
      </c>
      <c r="N33" s="186">
        <f t="shared" si="0"/>
        <v>0</v>
      </c>
      <c r="O33" s="186">
        <f t="shared" si="0"/>
        <v>3392500</v>
      </c>
      <c r="P33" s="186">
        <f t="shared" si="0"/>
        <v>3392500</v>
      </c>
      <c r="Q33" s="186">
        <f t="shared" si="0"/>
        <v>1480589.52</v>
      </c>
      <c r="R33" s="81">
        <f aca="true" t="shared" si="2" ref="R33:R53">SUM(Q33/P33*100)</f>
        <v>43.64302196020634</v>
      </c>
      <c r="S33" s="64"/>
    </row>
    <row r="34" spans="1:19" s="3" customFormat="1" ht="61.5" customHeight="1">
      <c r="A34" s="169" t="s">
        <v>145</v>
      </c>
      <c r="B34" s="110" t="s">
        <v>146</v>
      </c>
      <c r="C34" s="180"/>
      <c r="D34" s="182">
        <v>250000</v>
      </c>
      <c r="E34" s="182">
        <v>189729</v>
      </c>
      <c r="F34" s="182">
        <v>188089.52</v>
      </c>
      <c r="G34" s="183">
        <f>(F34/D34)*100</f>
        <v>75.23580799999999</v>
      </c>
      <c r="H34" s="183">
        <f t="shared" si="1"/>
        <v>75.8916</v>
      </c>
      <c r="I34" s="180"/>
      <c r="J34" s="180">
        <v>1850000</v>
      </c>
      <c r="K34" s="184">
        <v>1850000</v>
      </c>
      <c r="L34" s="184"/>
      <c r="M34" s="183"/>
      <c r="N34" s="180">
        <f aca="true" t="shared" si="3" ref="N34:N52">C34+I34</f>
        <v>0</v>
      </c>
      <c r="O34" s="180">
        <f aca="true" t="shared" si="4" ref="O34:O52">D34+J34</f>
        <v>2100000</v>
      </c>
      <c r="P34" s="180">
        <f aca="true" t="shared" si="5" ref="P34:P52">D34+K34</f>
        <v>2100000</v>
      </c>
      <c r="Q34" s="184">
        <f aca="true" t="shared" si="6" ref="Q34:Q52">F34+L34</f>
        <v>188089.52</v>
      </c>
      <c r="R34" s="82">
        <f t="shared" si="2"/>
        <v>8.95664380952381</v>
      </c>
      <c r="S34" s="64"/>
    </row>
    <row r="35" spans="1:19" s="3" customFormat="1" ht="61.5" customHeight="1">
      <c r="A35" s="169" t="s">
        <v>174</v>
      </c>
      <c r="B35" s="192" t="s">
        <v>175</v>
      </c>
      <c r="C35" s="180"/>
      <c r="D35" s="182"/>
      <c r="E35" s="182"/>
      <c r="F35" s="182"/>
      <c r="G35" s="183"/>
      <c r="H35" s="183"/>
      <c r="I35" s="180"/>
      <c r="J35" s="180">
        <v>100000</v>
      </c>
      <c r="K35" s="184">
        <v>100000</v>
      </c>
      <c r="L35" s="184"/>
      <c r="M35" s="183"/>
      <c r="N35" s="180"/>
      <c r="O35" s="180"/>
      <c r="P35" s="180"/>
      <c r="Q35" s="184"/>
      <c r="R35" s="82"/>
      <c r="S35" s="64"/>
    </row>
    <row r="36" spans="1:19" s="3" customFormat="1" ht="72" customHeight="1">
      <c r="A36" s="63" t="s">
        <v>149</v>
      </c>
      <c r="B36" s="110" t="s">
        <v>148</v>
      </c>
      <c r="C36" s="180"/>
      <c r="D36" s="182">
        <v>49000</v>
      </c>
      <c r="E36" s="182">
        <v>49000</v>
      </c>
      <c r="F36" s="182">
        <v>49000</v>
      </c>
      <c r="G36" s="183">
        <f aca="true" t="shared" si="7" ref="G36:G53">(F36/D36)*100</f>
        <v>100</v>
      </c>
      <c r="H36" s="183">
        <f t="shared" si="1"/>
        <v>100</v>
      </c>
      <c r="I36" s="180"/>
      <c r="J36" s="180"/>
      <c r="K36" s="184"/>
      <c r="L36" s="184"/>
      <c r="M36" s="183"/>
      <c r="N36" s="180">
        <f t="shared" si="3"/>
        <v>0</v>
      </c>
      <c r="O36" s="180">
        <f t="shared" si="4"/>
        <v>49000</v>
      </c>
      <c r="P36" s="180">
        <f t="shared" si="5"/>
        <v>49000</v>
      </c>
      <c r="Q36" s="184">
        <f t="shared" si="6"/>
        <v>49000</v>
      </c>
      <c r="R36" s="82">
        <f t="shared" si="2"/>
        <v>100</v>
      </c>
      <c r="S36" s="64"/>
    </row>
    <row r="37" spans="1:19" s="3" customFormat="1" ht="96.75" customHeight="1">
      <c r="A37" s="63" t="s">
        <v>150</v>
      </c>
      <c r="B37" s="110" t="s">
        <v>151</v>
      </c>
      <c r="C37" s="180"/>
      <c r="D37" s="182">
        <v>1243500</v>
      </c>
      <c r="E37" s="182">
        <v>1243500</v>
      </c>
      <c r="F37" s="182">
        <v>1243500</v>
      </c>
      <c r="G37" s="183">
        <f t="shared" si="7"/>
        <v>100</v>
      </c>
      <c r="H37" s="183">
        <f t="shared" si="1"/>
        <v>100</v>
      </c>
      <c r="I37" s="180"/>
      <c r="J37" s="180"/>
      <c r="K37" s="184"/>
      <c r="L37" s="184"/>
      <c r="M37" s="183"/>
      <c r="N37" s="180">
        <f t="shared" si="3"/>
        <v>0</v>
      </c>
      <c r="O37" s="180">
        <f t="shared" si="4"/>
        <v>1243500</v>
      </c>
      <c r="P37" s="180">
        <f t="shared" si="5"/>
        <v>1243500</v>
      </c>
      <c r="Q37" s="184">
        <f t="shared" si="6"/>
        <v>1243500</v>
      </c>
      <c r="R37" s="82">
        <f t="shared" si="2"/>
        <v>100</v>
      </c>
      <c r="S37" s="64"/>
    </row>
    <row r="38" spans="1:19" s="3" customFormat="1" ht="48.75" customHeight="1">
      <c r="A38" s="106" t="s">
        <v>152</v>
      </c>
      <c r="B38" s="170" t="s">
        <v>153</v>
      </c>
      <c r="C38" s="185">
        <f>C39</f>
        <v>0</v>
      </c>
      <c r="D38" s="186">
        <f aca="true" t="shared" si="8" ref="D38:M38">D39</f>
        <v>42800</v>
      </c>
      <c r="E38" s="186">
        <f t="shared" si="8"/>
        <v>42800</v>
      </c>
      <c r="F38" s="186">
        <f t="shared" si="8"/>
        <v>42800</v>
      </c>
      <c r="G38" s="189">
        <f t="shared" si="7"/>
        <v>100</v>
      </c>
      <c r="H38" s="189">
        <f t="shared" si="1"/>
        <v>100</v>
      </c>
      <c r="I38" s="185">
        <f t="shared" si="8"/>
        <v>0</v>
      </c>
      <c r="J38" s="185">
        <f t="shared" si="8"/>
        <v>0</v>
      </c>
      <c r="K38" s="185">
        <f t="shared" si="8"/>
        <v>0</v>
      </c>
      <c r="L38" s="185">
        <f t="shared" si="8"/>
        <v>0</v>
      </c>
      <c r="M38" s="185">
        <f t="shared" si="8"/>
        <v>0</v>
      </c>
      <c r="N38" s="185">
        <f t="shared" si="3"/>
        <v>0</v>
      </c>
      <c r="O38" s="185">
        <f t="shared" si="4"/>
        <v>42800</v>
      </c>
      <c r="P38" s="185">
        <f t="shared" si="5"/>
        <v>42800</v>
      </c>
      <c r="Q38" s="190">
        <f t="shared" si="6"/>
        <v>42800</v>
      </c>
      <c r="R38" s="81">
        <f t="shared" si="2"/>
        <v>100</v>
      </c>
      <c r="S38" s="64"/>
    </row>
    <row r="39" spans="1:19" s="3" customFormat="1" ht="106.5" customHeight="1">
      <c r="A39" s="63" t="s">
        <v>154</v>
      </c>
      <c r="B39" s="110" t="s">
        <v>151</v>
      </c>
      <c r="C39" s="180"/>
      <c r="D39" s="182">
        <v>42800</v>
      </c>
      <c r="E39" s="182">
        <v>42800</v>
      </c>
      <c r="F39" s="182">
        <v>42800</v>
      </c>
      <c r="G39" s="183">
        <f t="shared" si="7"/>
        <v>100</v>
      </c>
      <c r="H39" s="183">
        <f t="shared" si="1"/>
        <v>100</v>
      </c>
      <c r="I39" s="180"/>
      <c r="J39" s="180"/>
      <c r="K39" s="184"/>
      <c r="L39" s="184"/>
      <c r="M39" s="183"/>
      <c r="N39" s="180">
        <f t="shared" si="3"/>
        <v>0</v>
      </c>
      <c r="O39" s="180">
        <f t="shared" si="4"/>
        <v>42800</v>
      </c>
      <c r="P39" s="180">
        <f t="shared" si="5"/>
        <v>42800</v>
      </c>
      <c r="Q39" s="184">
        <f t="shared" si="6"/>
        <v>42800</v>
      </c>
      <c r="R39" s="82">
        <f t="shared" si="2"/>
        <v>100</v>
      </c>
      <c r="S39" s="64"/>
    </row>
    <row r="40" spans="1:19" s="3" customFormat="1" ht="72" customHeight="1">
      <c r="A40" s="106" t="s">
        <v>155</v>
      </c>
      <c r="B40" s="170" t="s">
        <v>156</v>
      </c>
      <c r="C40" s="185">
        <f>C41+C42</f>
        <v>0</v>
      </c>
      <c r="D40" s="186">
        <f aca="true" t="shared" si="9" ref="D40:M40">D41+D42</f>
        <v>1174943</v>
      </c>
      <c r="E40" s="186">
        <f t="shared" si="9"/>
        <v>1064200</v>
      </c>
      <c r="F40" s="186">
        <f t="shared" si="9"/>
        <v>1064197.44</v>
      </c>
      <c r="G40" s="189">
        <f t="shared" si="7"/>
        <v>90.57438871502703</v>
      </c>
      <c r="H40" s="189">
        <f t="shared" si="1"/>
        <v>90.57460659793709</v>
      </c>
      <c r="I40" s="185">
        <f t="shared" si="9"/>
        <v>0</v>
      </c>
      <c r="J40" s="185">
        <f t="shared" si="9"/>
        <v>0</v>
      </c>
      <c r="K40" s="185">
        <f t="shared" si="9"/>
        <v>0</v>
      </c>
      <c r="L40" s="185">
        <f t="shared" si="9"/>
        <v>0</v>
      </c>
      <c r="M40" s="185">
        <f t="shared" si="9"/>
        <v>0</v>
      </c>
      <c r="N40" s="185">
        <f t="shared" si="3"/>
        <v>0</v>
      </c>
      <c r="O40" s="185">
        <f t="shared" si="4"/>
        <v>1174943</v>
      </c>
      <c r="P40" s="185">
        <f t="shared" si="5"/>
        <v>1174943</v>
      </c>
      <c r="Q40" s="190">
        <f t="shared" si="6"/>
        <v>1064197.44</v>
      </c>
      <c r="R40" s="81">
        <f t="shared" si="2"/>
        <v>90.57438871502703</v>
      </c>
      <c r="S40" s="64"/>
    </row>
    <row r="41" spans="1:19" s="3" customFormat="1" ht="57.75" customHeight="1">
      <c r="A41" s="63" t="s">
        <v>147</v>
      </c>
      <c r="B41" s="110" t="s">
        <v>148</v>
      </c>
      <c r="C41" s="180"/>
      <c r="D41" s="182">
        <v>476743</v>
      </c>
      <c r="E41" s="182">
        <v>366000</v>
      </c>
      <c r="F41" s="182">
        <v>365997.44</v>
      </c>
      <c r="G41" s="183">
        <f t="shared" si="7"/>
        <v>76.77038572144741</v>
      </c>
      <c r="H41" s="183">
        <f t="shared" si="1"/>
        <v>76.77092269839305</v>
      </c>
      <c r="I41" s="180"/>
      <c r="J41" s="180"/>
      <c r="K41" s="184"/>
      <c r="L41" s="184"/>
      <c r="M41" s="183"/>
      <c r="N41" s="180">
        <f t="shared" si="3"/>
        <v>0</v>
      </c>
      <c r="O41" s="180">
        <f t="shared" si="4"/>
        <v>476743</v>
      </c>
      <c r="P41" s="180">
        <f t="shared" si="5"/>
        <v>476743</v>
      </c>
      <c r="Q41" s="184">
        <f t="shared" si="6"/>
        <v>365997.44</v>
      </c>
      <c r="R41" s="82">
        <f t="shared" si="2"/>
        <v>76.77038572144741</v>
      </c>
      <c r="S41" s="64"/>
    </row>
    <row r="42" spans="1:19" s="3" customFormat="1" ht="93" customHeight="1">
      <c r="A42" s="63" t="s">
        <v>157</v>
      </c>
      <c r="B42" s="110" t="s">
        <v>151</v>
      </c>
      <c r="C42" s="180"/>
      <c r="D42" s="182">
        <v>698200</v>
      </c>
      <c r="E42" s="182">
        <v>698200</v>
      </c>
      <c r="F42" s="182">
        <v>698200</v>
      </c>
      <c r="G42" s="183">
        <f t="shared" si="7"/>
        <v>100</v>
      </c>
      <c r="H42" s="183">
        <f t="shared" si="1"/>
        <v>100</v>
      </c>
      <c r="I42" s="180"/>
      <c r="J42" s="180"/>
      <c r="K42" s="184"/>
      <c r="L42" s="184"/>
      <c r="M42" s="183"/>
      <c r="N42" s="180">
        <f t="shared" si="3"/>
        <v>0</v>
      </c>
      <c r="O42" s="180">
        <f t="shared" si="4"/>
        <v>698200</v>
      </c>
      <c r="P42" s="180">
        <f t="shared" si="5"/>
        <v>698200</v>
      </c>
      <c r="Q42" s="184">
        <f t="shared" si="6"/>
        <v>698200</v>
      </c>
      <c r="R42" s="82">
        <f t="shared" si="2"/>
        <v>100</v>
      </c>
      <c r="S42" s="64"/>
    </row>
    <row r="43" spans="1:19" s="3" customFormat="1" ht="48.75" customHeight="1">
      <c r="A43" s="171" t="s">
        <v>158</v>
      </c>
      <c r="B43" s="172" t="s">
        <v>159</v>
      </c>
      <c r="C43" s="185">
        <f>C44</f>
        <v>0</v>
      </c>
      <c r="D43" s="186">
        <f aca="true" t="shared" si="10" ref="D43:M43">D44</f>
        <v>56800</v>
      </c>
      <c r="E43" s="186">
        <f t="shared" si="10"/>
        <v>56800</v>
      </c>
      <c r="F43" s="186">
        <f t="shared" si="10"/>
        <v>56800</v>
      </c>
      <c r="G43" s="183">
        <f t="shared" si="7"/>
        <v>100</v>
      </c>
      <c r="H43" s="183">
        <f t="shared" si="1"/>
        <v>100</v>
      </c>
      <c r="I43" s="185">
        <f t="shared" si="10"/>
        <v>0</v>
      </c>
      <c r="J43" s="185">
        <f t="shared" si="10"/>
        <v>0</v>
      </c>
      <c r="K43" s="185">
        <f t="shared" si="10"/>
        <v>0</v>
      </c>
      <c r="L43" s="185">
        <f t="shared" si="10"/>
        <v>0</v>
      </c>
      <c r="M43" s="185">
        <f t="shared" si="10"/>
        <v>0</v>
      </c>
      <c r="N43" s="180">
        <f t="shared" si="3"/>
        <v>0</v>
      </c>
      <c r="O43" s="180">
        <f t="shared" si="4"/>
        <v>56800</v>
      </c>
      <c r="P43" s="180">
        <f t="shared" si="5"/>
        <v>56800</v>
      </c>
      <c r="Q43" s="184">
        <f t="shared" si="6"/>
        <v>56800</v>
      </c>
      <c r="R43" s="82">
        <f t="shared" si="2"/>
        <v>100</v>
      </c>
      <c r="S43" s="64"/>
    </row>
    <row r="44" spans="1:19" s="3" customFormat="1" ht="93" customHeight="1">
      <c r="A44" s="63" t="s">
        <v>160</v>
      </c>
      <c r="B44" s="110" t="s">
        <v>151</v>
      </c>
      <c r="C44" s="180"/>
      <c r="D44" s="182">
        <v>56800</v>
      </c>
      <c r="E44" s="182">
        <v>56800</v>
      </c>
      <c r="F44" s="182">
        <v>56800</v>
      </c>
      <c r="G44" s="183">
        <f t="shared" si="7"/>
        <v>100</v>
      </c>
      <c r="H44" s="183">
        <f t="shared" si="1"/>
        <v>100</v>
      </c>
      <c r="I44" s="180"/>
      <c r="J44" s="180"/>
      <c r="K44" s="184"/>
      <c r="L44" s="184"/>
      <c r="M44" s="183"/>
      <c r="N44" s="180">
        <f t="shared" si="3"/>
        <v>0</v>
      </c>
      <c r="O44" s="180">
        <f t="shared" si="4"/>
        <v>56800</v>
      </c>
      <c r="P44" s="180">
        <f t="shared" si="5"/>
        <v>56800</v>
      </c>
      <c r="Q44" s="184">
        <f t="shared" si="6"/>
        <v>56800</v>
      </c>
      <c r="R44" s="82">
        <f t="shared" si="2"/>
        <v>100</v>
      </c>
      <c r="S44" s="64"/>
    </row>
    <row r="45" spans="1:19" s="3" customFormat="1" ht="44.25" customHeight="1">
      <c r="A45" s="106" t="s">
        <v>161</v>
      </c>
      <c r="B45" s="107" t="s">
        <v>162</v>
      </c>
      <c r="C45" s="185">
        <f>C46+C47</f>
        <v>0</v>
      </c>
      <c r="D45" s="186">
        <f aca="true" t="shared" si="11" ref="D45:M45">D46+D47</f>
        <v>939300</v>
      </c>
      <c r="E45" s="186">
        <f t="shared" si="11"/>
        <v>939300</v>
      </c>
      <c r="F45" s="186">
        <f t="shared" si="11"/>
        <v>876112.73</v>
      </c>
      <c r="G45" s="183">
        <f t="shared" si="7"/>
        <v>93.27294048759714</v>
      </c>
      <c r="H45" s="183">
        <f t="shared" si="1"/>
        <v>100</v>
      </c>
      <c r="I45" s="185">
        <f t="shared" si="11"/>
        <v>0</v>
      </c>
      <c r="J45" s="185">
        <f t="shared" si="11"/>
        <v>0</v>
      </c>
      <c r="K45" s="185">
        <f t="shared" si="11"/>
        <v>0</v>
      </c>
      <c r="L45" s="185">
        <f t="shared" si="11"/>
        <v>0</v>
      </c>
      <c r="M45" s="185">
        <f t="shared" si="11"/>
        <v>0</v>
      </c>
      <c r="N45" s="180">
        <f t="shared" si="3"/>
        <v>0</v>
      </c>
      <c r="O45" s="180">
        <f t="shared" si="4"/>
        <v>939300</v>
      </c>
      <c r="P45" s="180">
        <f t="shared" si="5"/>
        <v>939300</v>
      </c>
      <c r="Q45" s="184">
        <f t="shared" si="6"/>
        <v>876112.73</v>
      </c>
      <c r="R45" s="82">
        <f t="shared" si="2"/>
        <v>93.27294048759714</v>
      </c>
      <c r="S45" s="64"/>
    </row>
    <row r="46" spans="1:19" s="3" customFormat="1" ht="39.75" customHeight="1">
      <c r="A46" s="63" t="s">
        <v>163</v>
      </c>
      <c r="B46" s="173" t="s">
        <v>164</v>
      </c>
      <c r="C46" s="180"/>
      <c r="D46" s="182">
        <v>885000</v>
      </c>
      <c r="E46" s="182">
        <v>885000</v>
      </c>
      <c r="F46" s="182">
        <v>821812.73</v>
      </c>
      <c r="G46" s="183">
        <f t="shared" si="7"/>
        <v>92.86019548022598</v>
      </c>
      <c r="H46" s="183">
        <f t="shared" si="1"/>
        <v>100</v>
      </c>
      <c r="I46" s="180"/>
      <c r="J46" s="180"/>
      <c r="K46" s="184"/>
      <c r="L46" s="184"/>
      <c r="M46" s="183"/>
      <c r="N46" s="180">
        <f t="shared" si="3"/>
        <v>0</v>
      </c>
      <c r="O46" s="180">
        <f t="shared" si="4"/>
        <v>885000</v>
      </c>
      <c r="P46" s="180">
        <f t="shared" si="5"/>
        <v>885000</v>
      </c>
      <c r="Q46" s="184">
        <f t="shared" si="6"/>
        <v>821812.73</v>
      </c>
      <c r="R46" s="82">
        <f t="shared" si="2"/>
        <v>92.86019548022598</v>
      </c>
      <c r="S46" s="64"/>
    </row>
    <row r="47" spans="1:19" s="3" customFormat="1" ht="93" customHeight="1">
      <c r="A47" s="63" t="s">
        <v>165</v>
      </c>
      <c r="B47" s="110" t="s">
        <v>151</v>
      </c>
      <c r="C47" s="180"/>
      <c r="D47" s="182">
        <v>54300</v>
      </c>
      <c r="E47" s="182">
        <v>54300</v>
      </c>
      <c r="F47" s="182">
        <v>54300</v>
      </c>
      <c r="G47" s="183">
        <f t="shared" si="7"/>
        <v>100</v>
      </c>
      <c r="H47" s="183">
        <f t="shared" si="1"/>
        <v>100</v>
      </c>
      <c r="I47" s="180"/>
      <c r="J47" s="180"/>
      <c r="K47" s="184"/>
      <c r="L47" s="184"/>
      <c r="M47" s="183"/>
      <c r="N47" s="180">
        <f t="shared" si="3"/>
        <v>0</v>
      </c>
      <c r="O47" s="180">
        <f t="shared" si="4"/>
        <v>54300</v>
      </c>
      <c r="P47" s="180">
        <f t="shared" si="5"/>
        <v>54300</v>
      </c>
      <c r="Q47" s="184">
        <f t="shared" si="6"/>
        <v>54300</v>
      </c>
      <c r="R47" s="82">
        <f t="shared" si="2"/>
        <v>100</v>
      </c>
      <c r="S47" s="64"/>
    </row>
    <row r="48" spans="1:19" s="3" customFormat="1" ht="48" customHeight="1">
      <c r="A48" s="106" t="s">
        <v>105</v>
      </c>
      <c r="B48" s="107" t="s">
        <v>166</v>
      </c>
      <c r="C48" s="185">
        <f>C49+C50+C51+C52</f>
        <v>0</v>
      </c>
      <c r="D48" s="186">
        <f aca="true" t="shared" si="12" ref="D48:L48">D49+D50+D51+D52</f>
        <v>3044255.01</v>
      </c>
      <c r="E48" s="186">
        <f t="shared" si="12"/>
        <v>269655.01</v>
      </c>
      <c r="F48" s="186">
        <f t="shared" si="12"/>
        <v>269655.01</v>
      </c>
      <c r="G48" s="189">
        <f t="shared" si="7"/>
        <v>8.857832511212655</v>
      </c>
      <c r="H48" s="189">
        <f t="shared" si="1"/>
        <v>8.857832511212655</v>
      </c>
      <c r="I48" s="185">
        <f t="shared" si="12"/>
        <v>0</v>
      </c>
      <c r="J48" s="185">
        <f t="shared" si="12"/>
        <v>4641292.73</v>
      </c>
      <c r="K48" s="185">
        <f t="shared" si="12"/>
        <v>4641292.73</v>
      </c>
      <c r="L48" s="185">
        <f t="shared" si="12"/>
        <v>235292.73</v>
      </c>
      <c r="M48" s="82"/>
      <c r="N48" s="185">
        <f t="shared" si="3"/>
        <v>0</v>
      </c>
      <c r="O48" s="185">
        <f t="shared" si="4"/>
        <v>7685547.74</v>
      </c>
      <c r="P48" s="185">
        <f t="shared" si="5"/>
        <v>7685547.74</v>
      </c>
      <c r="Q48" s="190">
        <f t="shared" si="6"/>
        <v>504947.74</v>
      </c>
      <c r="R48" s="81"/>
      <c r="S48" s="64"/>
    </row>
    <row r="49" spans="1:19" s="3" customFormat="1" ht="178.5" customHeight="1">
      <c r="A49" s="169" t="s">
        <v>167</v>
      </c>
      <c r="B49" s="174" t="s">
        <v>168</v>
      </c>
      <c r="C49" s="180"/>
      <c r="D49" s="182">
        <v>206255.01</v>
      </c>
      <c r="E49" s="182">
        <v>206255.01</v>
      </c>
      <c r="F49" s="182">
        <v>206255.01</v>
      </c>
      <c r="G49" s="183">
        <f t="shared" si="7"/>
        <v>100</v>
      </c>
      <c r="H49" s="183">
        <f t="shared" si="1"/>
        <v>100</v>
      </c>
      <c r="I49" s="180"/>
      <c r="J49" s="180">
        <v>235292.73</v>
      </c>
      <c r="K49" s="184">
        <v>235292.73</v>
      </c>
      <c r="L49" s="184">
        <v>235292.73</v>
      </c>
      <c r="M49" s="82">
        <f>L49/K49*100</f>
        <v>100</v>
      </c>
      <c r="N49" s="180">
        <f t="shared" si="3"/>
        <v>0</v>
      </c>
      <c r="O49" s="180">
        <f t="shared" si="4"/>
        <v>441547.74</v>
      </c>
      <c r="P49" s="180">
        <f t="shared" si="5"/>
        <v>441547.74</v>
      </c>
      <c r="Q49" s="184">
        <f t="shared" si="6"/>
        <v>441547.74</v>
      </c>
      <c r="R49" s="82">
        <f t="shared" si="2"/>
        <v>100</v>
      </c>
      <c r="S49" s="64"/>
    </row>
    <row r="50" spans="1:19" s="3" customFormat="1" ht="182.25" customHeight="1">
      <c r="A50" s="169" t="s">
        <v>169</v>
      </c>
      <c r="B50" s="174" t="s">
        <v>170</v>
      </c>
      <c r="C50" s="180"/>
      <c r="D50" s="182">
        <v>900000</v>
      </c>
      <c r="E50" s="182">
        <v>0</v>
      </c>
      <c r="F50" s="182">
        <v>0</v>
      </c>
      <c r="G50" s="183">
        <f t="shared" si="7"/>
        <v>0</v>
      </c>
      <c r="H50" s="183">
        <f t="shared" si="1"/>
        <v>0</v>
      </c>
      <c r="I50" s="180"/>
      <c r="J50" s="180">
        <v>950000</v>
      </c>
      <c r="K50" s="184">
        <v>950000</v>
      </c>
      <c r="L50" s="184"/>
      <c r="M50" s="183"/>
      <c r="N50" s="180">
        <f t="shared" si="3"/>
        <v>0</v>
      </c>
      <c r="O50" s="180">
        <f t="shared" si="4"/>
        <v>1850000</v>
      </c>
      <c r="P50" s="180">
        <f t="shared" si="5"/>
        <v>1850000</v>
      </c>
      <c r="Q50" s="184">
        <f t="shared" si="6"/>
        <v>0</v>
      </c>
      <c r="R50" s="82">
        <f t="shared" si="2"/>
        <v>0</v>
      </c>
      <c r="S50" s="64"/>
    </row>
    <row r="51" spans="1:19" s="3" customFormat="1" ht="44.25" customHeight="1">
      <c r="A51" s="169" t="s">
        <v>171</v>
      </c>
      <c r="B51" s="110" t="s">
        <v>143</v>
      </c>
      <c r="C51" s="180"/>
      <c r="D51" s="182">
        <v>1874600</v>
      </c>
      <c r="E51" s="182">
        <v>0</v>
      </c>
      <c r="F51" s="182">
        <v>0</v>
      </c>
      <c r="G51" s="183">
        <f t="shared" si="7"/>
        <v>0</v>
      </c>
      <c r="H51" s="183">
        <f t="shared" si="1"/>
        <v>0</v>
      </c>
      <c r="I51" s="180"/>
      <c r="J51" s="180">
        <v>3456000</v>
      </c>
      <c r="K51" s="184">
        <v>3456000</v>
      </c>
      <c r="L51" s="184"/>
      <c r="M51" s="183"/>
      <c r="N51" s="180">
        <f t="shared" si="3"/>
        <v>0</v>
      </c>
      <c r="O51" s="180">
        <f t="shared" si="4"/>
        <v>5330600</v>
      </c>
      <c r="P51" s="180">
        <f t="shared" si="5"/>
        <v>5330600</v>
      </c>
      <c r="Q51" s="184">
        <f t="shared" si="6"/>
        <v>0</v>
      </c>
      <c r="R51" s="82">
        <f t="shared" si="2"/>
        <v>0</v>
      </c>
      <c r="S51" s="64"/>
    </row>
    <row r="52" spans="1:19" s="3" customFormat="1" ht="99" customHeight="1">
      <c r="A52" s="169" t="s">
        <v>172</v>
      </c>
      <c r="B52" s="175" t="s">
        <v>151</v>
      </c>
      <c r="C52" s="180"/>
      <c r="D52" s="182">
        <v>63400</v>
      </c>
      <c r="E52" s="182">
        <v>63400</v>
      </c>
      <c r="F52" s="182">
        <v>63400</v>
      </c>
      <c r="G52" s="183">
        <f t="shared" si="7"/>
        <v>100</v>
      </c>
      <c r="H52" s="183">
        <f t="shared" si="1"/>
        <v>100</v>
      </c>
      <c r="I52" s="180"/>
      <c r="J52" s="180"/>
      <c r="K52" s="184"/>
      <c r="L52" s="184"/>
      <c r="M52" s="183"/>
      <c r="N52" s="180">
        <f t="shared" si="3"/>
        <v>0</v>
      </c>
      <c r="O52" s="180">
        <f t="shared" si="4"/>
        <v>63400</v>
      </c>
      <c r="P52" s="180">
        <f t="shared" si="5"/>
        <v>63400</v>
      </c>
      <c r="Q52" s="184">
        <f t="shared" si="6"/>
        <v>63400</v>
      </c>
      <c r="R52" s="82">
        <f t="shared" si="2"/>
        <v>100</v>
      </c>
      <c r="S52" s="64"/>
    </row>
    <row r="53" spans="1:19" s="7" customFormat="1" ht="34.5" customHeight="1">
      <c r="A53" s="80"/>
      <c r="B53" s="83" t="s">
        <v>81</v>
      </c>
      <c r="C53" s="187">
        <f>C31+C33+C38+C40+C43+C45+C48</f>
        <v>756000</v>
      </c>
      <c r="D53" s="191">
        <f>D31+D33+D38+D40+D43+D45+D48</f>
        <v>15378598.01</v>
      </c>
      <c r="E53" s="191">
        <f>E31+E33+E38+E40+E43+E45+E48</f>
        <v>8607284.01</v>
      </c>
      <c r="F53" s="191">
        <f>F31+F33+F38+F40+F43+F45+F48</f>
        <v>8461918.62</v>
      </c>
      <c r="G53" s="189">
        <f t="shared" si="7"/>
        <v>55.02399252843204</v>
      </c>
      <c r="H53" s="189">
        <f t="shared" si="1"/>
        <v>55.96923727639591</v>
      </c>
      <c r="I53" s="187">
        <f>I31+I33+I38+I40+I43+I45+I48</f>
        <v>0</v>
      </c>
      <c r="J53" s="188">
        <f>J31+J33+J38+J40+J43+J45+J48</f>
        <v>6591292.73</v>
      </c>
      <c r="K53" s="188">
        <f>K31+K33+K38+K40+K43+K45+K48</f>
        <v>6591292.73</v>
      </c>
      <c r="L53" s="188">
        <f>L31+L33+L38+L40+L43+L45+L48</f>
        <v>235292.73</v>
      </c>
      <c r="M53" s="82">
        <f>L53/K53*100</f>
        <v>3.5697508764718453</v>
      </c>
      <c r="N53" s="187">
        <f>N31+N33+N38+N40+N43+N45+N48</f>
        <v>756000</v>
      </c>
      <c r="O53" s="188">
        <f>O31+O33+O38+O40+O43+O45+O48</f>
        <v>21869890.740000002</v>
      </c>
      <c r="P53" s="188">
        <f>P31+P33+P38+P40+P43+P45+P48</f>
        <v>21869890.740000002</v>
      </c>
      <c r="Q53" s="188">
        <f>Q31+Q33+Q38+Q40+Q43+Q45+Q48</f>
        <v>8697211.35</v>
      </c>
      <c r="R53" s="81">
        <f t="shared" si="2"/>
        <v>39.76796890938651</v>
      </c>
      <c r="S53" s="65"/>
    </row>
    <row r="54" spans="1:18" ht="18">
      <c r="A54" s="115" t="s">
        <v>144</v>
      </c>
      <c r="B54" s="40"/>
      <c r="C54" s="32"/>
      <c r="D54" s="32"/>
      <c r="E54" s="178"/>
      <c r="F54" s="178"/>
      <c r="G54" s="32"/>
      <c r="H54" s="28"/>
      <c r="N54" s="28"/>
      <c r="P54" s="28"/>
      <c r="Q54" s="40"/>
      <c r="R54" s="111"/>
    </row>
    <row r="55" spans="1:11" ht="15">
      <c r="A55" s="4"/>
      <c r="D55" s="5"/>
      <c r="G55" s="5"/>
      <c r="H55" s="5"/>
      <c r="K55" s="14"/>
    </row>
    <row r="56" spans="1:8" ht="15">
      <c r="A56" s="4"/>
      <c r="D56" s="5"/>
      <c r="G56" s="5"/>
      <c r="H56" s="5"/>
    </row>
    <row r="57" spans="1:8" ht="15">
      <c r="A57" s="4"/>
      <c r="D57" s="5"/>
      <c r="G57" s="5"/>
      <c r="H57" s="5"/>
    </row>
    <row r="58" spans="1:8" ht="15">
      <c r="A58" s="4"/>
      <c r="D58" s="5"/>
      <c r="G58" s="5"/>
      <c r="H58" s="5"/>
    </row>
    <row r="59" spans="1:8" ht="15">
      <c r="A59" s="4"/>
      <c r="D59" s="5"/>
      <c r="G59" s="5"/>
      <c r="H59" s="5"/>
    </row>
    <row r="60" spans="1:8" ht="15">
      <c r="A60" s="4"/>
      <c r="D60" s="5"/>
      <c r="G60" s="5"/>
      <c r="H60" s="5"/>
    </row>
    <row r="62" spans="1:8" ht="15">
      <c r="A62" s="4"/>
      <c r="D62" s="5"/>
      <c r="G62" s="5"/>
      <c r="H62" s="5"/>
    </row>
    <row r="63" spans="1:8" ht="15">
      <c r="A63" s="4"/>
      <c r="D63" s="5"/>
      <c r="G63" s="5"/>
      <c r="H63" s="5"/>
    </row>
    <row r="64" spans="1:8" ht="15">
      <c r="A64" s="4"/>
      <c r="D64" s="5"/>
      <c r="G64" s="5"/>
      <c r="H64" s="5"/>
    </row>
    <row r="65" spans="1:8" ht="15">
      <c r="A65" s="4"/>
      <c r="D65" s="5"/>
      <c r="G65" s="5"/>
      <c r="H65" s="5"/>
    </row>
    <row r="66" spans="1:8" ht="15">
      <c r="A66" s="4"/>
      <c r="D66" s="5"/>
      <c r="G66" s="5"/>
      <c r="H66" s="5"/>
    </row>
    <row r="67" spans="1:8" ht="15">
      <c r="A67" s="4"/>
      <c r="D67" s="5"/>
      <c r="G67" s="5"/>
      <c r="H67" s="5"/>
    </row>
    <row r="68" spans="1:8" ht="15">
      <c r="A68" s="4"/>
      <c r="D68" s="5"/>
      <c r="G68" s="5"/>
      <c r="H68" s="5"/>
    </row>
    <row r="69" spans="1:8" ht="15">
      <c r="A69" s="4"/>
      <c r="D69" s="5"/>
      <c r="G69" s="5"/>
      <c r="H69" s="5"/>
    </row>
    <row r="70" spans="4:8" ht="15">
      <c r="D70" s="5"/>
      <c r="G70" s="5"/>
      <c r="H70" s="5"/>
    </row>
    <row r="71" spans="4:8" ht="15">
      <c r="D71" s="5"/>
      <c r="G71" s="5"/>
      <c r="H71" s="5"/>
    </row>
    <row r="72" spans="4:8" ht="15">
      <c r="D72" s="5"/>
      <c r="G72" s="5"/>
      <c r="H72" s="5"/>
    </row>
    <row r="73" spans="4:8" ht="15">
      <c r="D73" s="5"/>
      <c r="G73" s="5"/>
      <c r="H73" s="5"/>
    </row>
    <row r="74" spans="4:8" ht="15">
      <c r="D74" s="5"/>
      <c r="G74" s="5"/>
      <c r="H74" s="5"/>
    </row>
    <row r="75" spans="4:8" ht="15">
      <c r="D75" s="5"/>
      <c r="G75" s="5"/>
      <c r="H75" s="5"/>
    </row>
    <row r="76" spans="4:8" ht="15">
      <c r="D76" s="5"/>
      <c r="G76" s="5"/>
      <c r="H76" s="5"/>
    </row>
    <row r="77" spans="4:8" ht="15">
      <c r="D77" s="5"/>
      <c r="G77" s="5"/>
      <c r="H77" s="5"/>
    </row>
    <row r="78" spans="4:8" ht="15">
      <c r="D78" s="5"/>
      <c r="G78" s="5"/>
      <c r="H78" s="5"/>
    </row>
    <row r="79" spans="4:8" ht="15">
      <c r="D79" s="5"/>
      <c r="G79" s="5"/>
      <c r="H79" s="5"/>
    </row>
    <row r="80" spans="4:8" ht="15">
      <c r="D80" s="5"/>
      <c r="G80" s="5"/>
      <c r="H80" s="5"/>
    </row>
    <row r="81" spans="4:8" ht="15">
      <c r="D81" s="5"/>
      <c r="G81" s="5"/>
      <c r="H81" s="5"/>
    </row>
    <row r="82" spans="4:8" ht="15">
      <c r="D82" s="5"/>
      <c r="G82" s="5"/>
      <c r="H82" s="5"/>
    </row>
    <row r="83" spans="4:8" ht="15">
      <c r="D83" s="5"/>
      <c r="G83" s="5"/>
      <c r="H83" s="5"/>
    </row>
    <row r="84" spans="4:8" ht="15">
      <c r="D84" s="5"/>
      <c r="G84" s="5"/>
      <c r="H84" s="5"/>
    </row>
    <row r="85" spans="4:8" ht="15">
      <c r="D85" s="5"/>
      <c r="G85" s="5"/>
      <c r="H85" s="5"/>
    </row>
    <row r="86" spans="4:8" ht="15">
      <c r="D86" s="5"/>
      <c r="G86" s="5"/>
      <c r="H86" s="5"/>
    </row>
    <row r="87" spans="4:8" ht="15">
      <c r="D87" s="5"/>
      <c r="G87" s="5"/>
      <c r="H87" s="5"/>
    </row>
    <row r="88" spans="4:8" ht="15">
      <c r="D88" s="5"/>
      <c r="G88" s="5"/>
      <c r="H88" s="5"/>
    </row>
    <row r="89" spans="4:8" ht="15">
      <c r="D89" s="5"/>
      <c r="G89" s="5"/>
      <c r="H89" s="5"/>
    </row>
    <row r="90" spans="4:8" ht="15">
      <c r="D90" s="5"/>
      <c r="G90" s="5"/>
      <c r="H90" s="5"/>
    </row>
    <row r="91" spans="4:8" ht="15">
      <c r="D91" s="5"/>
      <c r="G91" s="5"/>
      <c r="H91" s="5"/>
    </row>
    <row r="92" spans="4:8" ht="15">
      <c r="D92" s="5"/>
      <c r="G92" s="5"/>
      <c r="H92" s="5"/>
    </row>
    <row r="93" spans="4:8" ht="15">
      <c r="D93" s="5"/>
      <c r="G93" s="5"/>
      <c r="H93" s="5"/>
    </row>
    <row r="94" spans="4:8" ht="15">
      <c r="D94" s="5"/>
      <c r="G94" s="5"/>
      <c r="H94" s="5"/>
    </row>
    <row r="95" spans="4:8" ht="15">
      <c r="D95" s="5"/>
      <c r="G95" s="5"/>
      <c r="H95" s="5"/>
    </row>
    <row r="96" spans="4:8" ht="15">
      <c r="D96" s="5"/>
      <c r="G96" s="5"/>
      <c r="H96" s="5"/>
    </row>
    <row r="97" spans="4:8" ht="15">
      <c r="D97" s="5"/>
      <c r="G97" s="5"/>
      <c r="H97" s="5"/>
    </row>
    <row r="98" spans="4:8" ht="15">
      <c r="D98" s="5"/>
      <c r="G98" s="5"/>
      <c r="H98" s="5"/>
    </row>
    <row r="99" spans="4:8" ht="15">
      <c r="D99" s="5"/>
      <c r="G99" s="5"/>
      <c r="H99" s="5"/>
    </row>
    <row r="100" spans="4:8" ht="15">
      <c r="D100" s="5"/>
      <c r="G100" s="5"/>
      <c r="H100" s="5"/>
    </row>
    <row r="101" spans="4:8" ht="15">
      <c r="D101" s="5"/>
      <c r="G101" s="5"/>
      <c r="H101" s="5"/>
    </row>
    <row r="102" spans="4:8" ht="15">
      <c r="D102" s="5"/>
      <c r="G102" s="5"/>
      <c r="H102" s="5"/>
    </row>
    <row r="103" spans="4:8" ht="15">
      <c r="D103" s="5"/>
      <c r="G103" s="5"/>
      <c r="H103" s="5"/>
    </row>
    <row r="104" spans="4:8" ht="15">
      <c r="D104" s="5"/>
      <c r="G104" s="5"/>
      <c r="H104" s="5"/>
    </row>
    <row r="105" spans="4:8" ht="15">
      <c r="D105" s="5"/>
      <c r="G105" s="5"/>
      <c r="H105" s="5"/>
    </row>
    <row r="106" spans="4:8" ht="15">
      <c r="D106" s="5"/>
      <c r="G106" s="5"/>
      <c r="H106" s="5"/>
    </row>
    <row r="107" spans="4:8" ht="15">
      <c r="D107" s="5"/>
      <c r="G107" s="5"/>
      <c r="H107" s="5"/>
    </row>
    <row r="108" spans="4:8" ht="15">
      <c r="D108" s="5"/>
      <c r="G108" s="5"/>
      <c r="H108" s="5"/>
    </row>
    <row r="109" spans="4:8" ht="15">
      <c r="D109" s="5"/>
      <c r="G109" s="5"/>
      <c r="H109" s="5"/>
    </row>
    <row r="110" spans="4:8" ht="15">
      <c r="D110" s="5"/>
      <c r="G110" s="5"/>
      <c r="H110" s="5"/>
    </row>
    <row r="111" spans="4:8" ht="15">
      <c r="D111" s="5"/>
      <c r="G111" s="5"/>
      <c r="H111" s="5"/>
    </row>
    <row r="112" spans="4:8" ht="15">
      <c r="D112" s="5"/>
      <c r="G112" s="5"/>
      <c r="H112" s="5"/>
    </row>
    <row r="113" spans="4:8" ht="15">
      <c r="D113" s="5"/>
      <c r="G113" s="5"/>
      <c r="H113" s="5"/>
    </row>
    <row r="114" spans="4:8" ht="15">
      <c r="D114" s="5"/>
      <c r="G114" s="5"/>
      <c r="H114" s="5"/>
    </row>
    <row r="115" spans="4:8" ht="15">
      <c r="D115" s="5"/>
      <c r="G115" s="5"/>
      <c r="H115" s="5"/>
    </row>
    <row r="116" spans="4:8" ht="15">
      <c r="D116" s="5"/>
      <c r="G116" s="5"/>
      <c r="H116" s="5"/>
    </row>
    <row r="117" spans="4:8" ht="15">
      <c r="D117" s="5"/>
      <c r="G117" s="5"/>
      <c r="H117" s="5"/>
    </row>
    <row r="118" spans="4:8" ht="15">
      <c r="D118" s="5"/>
      <c r="G118" s="5"/>
      <c r="H118" s="5"/>
    </row>
    <row r="119" spans="4:8" ht="15">
      <c r="D119" s="5"/>
      <c r="G119" s="5"/>
      <c r="H119" s="5"/>
    </row>
    <row r="120" spans="4:8" ht="15">
      <c r="D120" s="5"/>
      <c r="G120" s="5"/>
      <c r="H120" s="5"/>
    </row>
    <row r="121" spans="4:8" ht="15">
      <c r="D121" s="5"/>
      <c r="G121" s="5"/>
      <c r="H121" s="5"/>
    </row>
    <row r="122" spans="4:8" ht="15">
      <c r="D122" s="5"/>
      <c r="G122" s="5"/>
      <c r="H122" s="5"/>
    </row>
    <row r="123" spans="4:8" ht="15">
      <c r="D123" s="5"/>
      <c r="G123" s="5"/>
      <c r="H123" s="5"/>
    </row>
  </sheetData>
  <sheetProtection/>
  <mergeCells count="25">
    <mergeCell ref="Q13:R13"/>
    <mergeCell ref="C28:C29"/>
    <mergeCell ref="D28:D29"/>
    <mergeCell ref="E28:E29"/>
    <mergeCell ref="K28:K29"/>
    <mergeCell ref="J28:J29"/>
    <mergeCell ref="R28:R29"/>
    <mergeCell ref="H28:H29"/>
    <mergeCell ref="I28:I29"/>
    <mergeCell ref="G28:G29"/>
    <mergeCell ref="Q28:Q29"/>
    <mergeCell ref="A27:A29"/>
    <mergeCell ref="Q17:R17"/>
    <mergeCell ref="Q21:R21"/>
    <mergeCell ref="A24:R24"/>
    <mergeCell ref="A25:R25"/>
    <mergeCell ref="C27:H27"/>
    <mergeCell ref="I27:M27"/>
    <mergeCell ref="N27:R27"/>
    <mergeCell ref="F28:F29"/>
    <mergeCell ref="P28:P29"/>
    <mergeCell ref="L28:L29"/>
    <mergeCell ref="O28:O29"/>
    <mergeCell ref="M28:M29"/>
    <mergeCell ref="N28:N29"/>
  </mergeCells>
  <printOptions horizontalCentered="1"/>
  <pageMargins left="0.1968503937007874" right="0.1968503937007874" top="0.5905511811023623" bottom="0.4330708661417323" header="0.31496062992125984" footer="0.1968503937007874"/>
  <pageSetup horizontalDpi="600" verticalDpi="600" orientation="landscape" paperSize="9" scale="58" r:id="rId1"/>
  <headerFooter alignWithMargins="0">
    <oddFooter>&amp;R&amp;P</oddFooter>
  </headerFooter>
  <rowBreaks count="2" manualBreakCount="2">
    <brk id="37" max="17" man="1"/>
    <brk id="4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showZeros="0" zoomScale="75" zoomScaleNormal="75" zoomScalePageLayoutView="0" workbookViewId="0" topLeftCell="A1">
      <pane xSplit="2" ySplit="29" topLeftCell="C3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25" sqref="A25"/>
    </sheetView>
  </sheetViews>
  <sheetFormatPr defaultColWidth="9.125" defaultRowHeight="12.75"/>
  <cols>
    <col min="1" max="1" width="10.50390625" style="2" customWidth="1"/>
    <col min="2" max="2" width="27.50390625" style="2" customWidth="1"/>
    <col min="3" max="3" width="11.50390625" style="2" customWidth="1"/>
    <col min="4" max="4" width="13.00390625" style="2" customWidth="1"/>
    <col min="5" max="5" width="11.125" style="2" customWidth="1"/>
    <col min="6" max="6" width="14.625" style="2" customWidth="1"/>
    <col min="7" max="7" width="7.625" style="2" customWidth="1"/>
    <col min="8" max="8" width="8.375" style="2" customWidth="1"/>
    <col min="9" max="9" width="12.50390625" style="2" customWidth="1"/>
    <col min="10" max="10" width="11.125" style="2" customWidth="1"/>
    <col min="11" max="11" width="11.50390625" style="2" customWidth="1"/>
    <col min="12" max="12" width="13.125" style="2" customWidth="1"/>
    <col min="13" max="13" width="7.50390625" style="2" customWidth="1"/>
    <col min="14" max="14" width="12.50390625" style="2" customWidth="1"/>
    <col min="15" max="15" width="13.00390625" style="2" customWidth="1"/>
    <col min="16" max="16" width="13.50390625" style="2" customWidth="1"/>
    <col min="17" max="17" width="14.375" style="2" customWidth="1"/>
    <col min="18" max="18" width="12.125" style="2" customWidth="1"/>
    <col min="19" max="19" width="10.50390625" style="2" bestFit="1" customWidth="1"/>
    <col min="20" max="16384" width="9.125" style="2" customWidth="1"/>
  </cols>
  <sheetData>
    <row r="1" spans="15:18" ht="12.75" customHeight="1" hidden="1">
      <c r="O1" s="12"/>
      <c r="P1" s="45"/>
      <c r="Q1" s="45"/>
      <c r="R1" s="45"/>
    </row>
    <row r="2" spans="15:18" ht="12.75" customHeight="1" hidden="1">
      <c r="O2" s="12"/>
      <c r="P2" s="45"/>
      <c r="Q2" s="45"/>
      <c r="R2" s="45"/>
    </row>
    <row r="3" spans="15:18" ht="12.75" customHeight="1" hidden="1">
      <c r="O3" s="12"/>
      <c r="P3" s="45"/>
      <c r="Q3" s="45"/>
      <c r="R3" s="45"/>
    </row>
    <row r="4" spans="15:18" ht="12.75" customHeight="1" hidden="1">
      <c r="O4" s="12"/>
      <c r="P4" s="45"/>
      <c r="Q4" s="45"/>
      <c r="R4" s="45"/>
    </row>
    <row r="5" spans="15:18" ht="17.25" customHeight="1" hidden="1">
      <c r="O5" s="12"/>
      <c r="P5" s="45"/>
      <c r="Q5" s="45"/>
      <c r="R5" s="45"/>
    </row>
    <row r="6" spans="15:18" ht="13.5" customHeight="1" hidden="1">
      <c r="O6" s="12"/>
      <c r="P6" s="45"/>
      <c r="Q6" s="45"/>
      <c r="R6" s="45"/>
    </row>
    <row r="7" spans="15:18" ht="15" customHeight="1" hidden="1">
      <c r="O7" s="12"/>
      <c r="P7" s="45"/>
      <c r="Q7" s="45"/>
      <c r="R7" s="45"/>
    </row>
    <row r="8" spans="15:18" ht="12" customHeight="1" hidden="1">
      <c r="O8" s="12"/>
      <c r="P8" s="45"/>
      <c r="Q8" s="45"/>
      <c r="R8" s="45"/>
    </row>
    <row r="9" spans="15:18" ht="18.75" customHeight="1">
      <c r="O9" s="12"/>
      <c r="Q9" s="300" t="s">
        <v>15</v>
      </c>
      <c r="R9" s="300"/>
    </row>
    <row r="10" spans="15:18" ht="15.75" customHeight="1" hidden="1">
      <c r="O10" s="12"/>
      <c r="Q10" s="2" t="s">
        <v>43</v>
      </c>
      <c r="R10" s="79"/>
    </row>
    <row r="11" spans="15:18" ht="17.25" customHeight="1" hidden="1">
      <c r="O11" s="12"/>
      <c r="Q11" s="2" t="s">
        <v>72</v>
      </c>
      <c r="R11" s="79"/>
    </row>
    <row r="12" spans="15:18" ht="15" customHeight="1" hidden="1">
      <c r="O12" s="12"/>
      <c r="Q12" s="2" t="s">
        <v>117</v>
      </c>
      <c r="R12" s="79"/>
    </row>
    <row r="13" spans="15:18" ht="12" customHeight="1">
      <c r="O13" s="12"/>
      <c r="P13" s="45"/>
      <c r="Q13" s="310"/>
      <c r="R13" s="310"/>
    </row>
    <row r="14" spans="15:18" ht="18" customHeight="1" hidden="1">
      <c r="O14" s="12"/>
      <c r="P14" s="11" t="s">
        <v>43</v>
      </c>
      <c r="Q14" s="31"/>
      <c r="R14" s="45"/>
    </row>
    <row r="15" spans="15:18" ht="18" customHeight="1" hidden="1">
      <c r="O15" s="12"/>
      <c r="P15" s="11" t="s">
        <v>72</v>
      </c>
      <c r="Q15" s="31"/>
      <c r="R15" s="45"/>
    </row>
    <row r="16" spans="15:18" ht="15" customHeight="1" hidden="1">
      <c r="O16" s="12"/>
      <c r="P16" s="11" t="s">
        <v>78</v>
      </c>
      <c r="Q16" s="31"/>
      <c r="R16" s="45"/>
    </row>
    <row r="17" spans="15:18" ht="14.25" customHeight="1" hidden="1">
      <c r="O17" s="12"/>
      <c r="P17" s="300" t="s">
        <v>43</v>
      </c>
      <c r="Q17" s="300"/>
      <c r="R17" s="300"/>
    </row>
    <row r="18" spans="15:18" ht="21" customHeight="1" hidden="1">
      <c r="O18" s="12"/>
      <c r="P18" s="300" t="s">
        <v>72</v>
      </c>
      <c r="Q18" s="300"/>
      <c r="R18" s="300"/>
    </row>
    <row r="19" spans="15:18" ht="21" customHeight="1" hidden="1">
      <c r="O19" s="12"/>
      <c r="P19" s="2" t="s">
        <v>43</v>
      </c>
      <c r="Q19" s="2" t="s">
        <v>73</v>
      </c>
      <c r="R19" s="27"/>
    </row>
    <row r="20" spans="15:18" ht="21" customHeight="1" hidden="1">
      <c r="O20" s="12"/>
      <c r="P20" s="2" t="s">
        <v>44</v>
      </c>
      <c r="Q20" s="27"/>
      <c r="R20" s="27"/>
    </row>
    <row r="21" spans="15:18" ht="21" customHeight="1" hidden="1">
      <c r="O21" s="12"/>
      <c r="P21" s="2" t="s">
        <v>57</v>
      </c>
      <c r="Q21" s="27"/>
      <c r="R21" s="27"/>
    </row>
    <row r="22" spans="15:18" ht="17.25" customHeight="1" hidden="1">
      <c r="O22" s="12"/>
      <c r="P22" s="300" t="s">
        <v>73</v>
      </c>
      <c r="Q22" s="300"/>
      <c r="R22" s="300"/>
    </row>
    <row r="23" spans="1:18" ht="22.5" customHeight="1">
      <c r="A23" s="276" t="s">
        <v>49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</row>
    <row r="24" spans="1:18" ht="22.5" customHeight="1">
      <c r="A24" s="276" t="s">
        <v>206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</row>
    <row r="25" ht="12.75" customHeight="1">
      <c r="R25" s="8" t="s">
        <v>92</v>
      </c>
    </row>
    <row r="26" spans="1:18" ht="42" customHeight="1">
      <c r="A26" s="303" t="s">
        <v>114</v>
      </c>
      <c r="B26" s="303" t="s">
        <v>115</v>
      </c>
      <c r="C26" s="308" t="s">
        <v>84</v>
      </c>
      <c r="D26" s="308"/>
      <c r="E26" s="308"/>
      <c r="F26" s="308"/>
      <c r="G26" s="308"/>
      <c r="H26" s="308"/>
      <c r="I26" s="308" t="s">
        <v>85</v>
      </c>
      <c r="J26" s="308"/>
      <c r="K26" s="308"/>
      <c r="L26" s="308"/>
      <c r="M26" s="308"/>
      <c r="N26" s="308" t="s">
        <v>86</v>
      </c>
      <c r="O26" s="308"/>
      <c r="P26" s="308"/>
      <c r="Q26" s="308"/>
      <c r="R26" s="308"/>
    </row>
    <row r="27" spans="1:18" ht="15" customHeight="1">
      <c r="A27" s="304"/>
      <c r="B27" s="304"/>
      <c r="C27" s="301" t="s">
        <v>131</v>
      </c>
      <c r="D27" s="301" t="s">
        <v>132</v>
      </c>
      <c r="E27" s="301" t="s">
        <v>104</v>
      </c>
      <c r="F27" s="301" t="s">
        <v>108</v>
      </c>
      <c r="G27" s="301" t="s">
        <v>88</v>
      </c>
      <c r="H27" s="301" t="s">
        <v>89</v>
      </c>
      <c r="I27" s="301" t="s">
        <v>125</v>
      </c>
      <c r="J27" s="301" t="s">
        <v>126</v>
      </c>
      <c r="K27" s="301" t="s">
        <v>129</v>
      </c>
      <c r="L27" s="301" t="s">
        <v>108</v>
      </c>
      <c r="M27" s="301" t="s">
        <v>133</v>
      </c>
      <c r="N27" s="306" t="s">
        <v>134</v>
      </c>
      <c r="O27" s="306" t="s">
        <v>130</v>
      </c>
      <c r="P27" s="306" t="s">
        <v>135</v>
      </c>
      <c r="Q27" s="301" t="s">
        <v>108</v>
      </c>
      <c r="R27" s="306" t="s">
        <v>35</v>
      </c>
    </row>
    <row r="28" spans="1:18" ht="111" customHeight="1">
      <c r="A28" s="72" t="s">
        <v>79</v>
      </c>
      <c r="B28" s="99" t="s">
        <v>91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7"/>
      <c r="O28" s="307"/>
      <c r="P28" s="307"/>
      <c r="Q28" s="302"/>
      <c r="R28" s="307"/>
    </row>
    <row r="29" spans="1:18" ht="12.75" customHeight="1">
      <c r="A29" s="73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74">
        <v>7</v>
      </c>
      <c r="H29" s="74">
        <v>8</v>
      </c>
      <c r="I29" s="74">
        <v>9</v>
      </c>
      <c r="J29" s="74">
        <v>10</v>
      </c>
      <c r="K29" s="74">
        <v>11</v>
      </c>
      <c r="L29" s="74">
        <v>12</v>
      </c>
      <c r="M29" s="74">
        <v>13</v>
      </c>
      <c r="N29" s="74">
        <v>14</v>
      </c>
      <c r="O29" s="74">
        <v>15</v>
      </c>
      <c r="P29" s="74">
        <v>16</v>
      </c>
      <c r="Q29" s="74">
        <v>17</v>
      </c>
      <c r="R29" s="74">
        <v>18</v>
      </c>
    </row>
    <row r="30" spans="1:18" ht="59.25" customHeight="1">
      <c r="A30" s="84" t="s">
        <v>17</v>
      </c>
      <c r="B30" s="85" t="s">
        <v>42</v>
      </c>
      <c r="C30" s="86">
        <f>SUM(C31)</f>
        <v>0</v>
      </c>
      <c r="D30" s="86">
        <f>SUM(D31)</f>
        <v>0</v>
      </c>
      <c r="E30" s="86">
        <f>SUM(E31)</f>
        <v>0</v>
      </c>
      <c r="F30" s="87">
        <f>SUM(F31)</f>
        <v>0</v>
      </c>
      <c r="G30" s="96"/>
      <c r="H30" s="96"/>
      <c r="I30" s="86">
        <f>SUM(I31)</f>
        <v>1650000</v>
      </c>
      <c r="J30" s="86">
        <f>SUM(J31)</f>
        <v>1650000</v>
      </c>
      <c r="K30" s="86">
        <f>SUM(K31)</f>
        <v>1650000</v>
      </c>
      <c r="L30" s="87">
        <f>SUM(L31)</f>
        <v>712000</v>
      </c>
      <c r="M30" s="96">
        <f>L30/J30*100</f>
        <v>43.15151515151515</v>
      </c>
      <c r="N30" s="86">
        <f>SUM(N31)</f>
        <v>1650000</v>
      </c>
      <c r="O30" s="86">
        <f>SUM(O31)</f>
        <v>1650000</v>
      </c>
      <c r="P30" s="86">
        <f>SUM(P31)</f>
        <v>1650000</v>
      </c>
      <c r="Q30" s="87">
        <f>SUM(Q31)</f>
        <v>712000</v>
      </c>
      <c r="R30" s="96">
        <f>IF(P30=0,0,Q30/P30*100)</f>
        <v>43.15151515151515</v>
      </c>
    </row>
    <row r="31" spans="1:19" ht="77.25" customHeight="1">
      <c r="A31" s="63" t="s">
        <v>106</v>
      </c>
      <c r="B31" s="88" t="s">
        <v>111</v>
      </c>
      <c r="C31" s="89"/>
      <c r="D31" s="89"/>
      <c r="E31" s="89"/>
      <c r="F31" s="90"/>
      <c r="G31" s="97"/>
      <c r="H31" s="97"/>
      <c r="I31" s="89">
        <v>1650000</v>
      </c>
      <c r="J31" s="89">
        <v>1650000</v>
      </c>
      <c r="K31" s="89">
        <v>1650000</v>
      </c>
      <c r="L31" s="90">
        <v>712000</v>
      </c>
      <c r="M31" s="97">
        <f>L31/J31*100</f>
        <v>43.15151515151515</v>
      </c>
      <c r="N31" s="89">
        <f>C31+I31</f>
        <v>1650000</v>
      </c>
      <c r="O31" s="89">
        <f>D31+J31</f>
        <v>1650000</v>
      </c>
      <c r="P31" s="89">
        <f>D31+K31</f>
        <v>1650000</v>
      </c>
      <c r="Q31" s="90">
        <f>F31+L31</f>
        <v>712000</v>
      </c>
      <c r="R31" s="97">
        <f>IF(P31=0,0,Q31/P31*100)</f>
        <v>43.15151515151515</v>
      </c>
      <c r="S31" s="14"/>
    </row>
    <row r="32" spans="1:18" ht="63" customHeight="1">
      <c r="A32" s="84" t="s">
        <v>105</v>
      </c>
      <c r="B32" s="85" t="s">
        <v>52</v>
      </c>
      <c r="C32" s="86">
        <f>C33+C34</f>
        <v>0</v>
      </c>
      <c r="D32" s="86">
        <f>D33+D34</f>
        <v>0</v>
      </c>
      <c r="E32" s="86">
        <f>E33+E34</f>
        <v>0</v>
      </c>
      <c r="F32" s="87">
        <f>F33+F34</f>
        <v>0</v>
      </c>
      <c r="G32" s="96"/>
      <c r="H32" s="96"/>
      <c r="I32" s="86">
        <f>I33+I34</f>
        <v>-1650000</v>
      </c>
      <c r="J32" s="86">
        <f>K32</f>
        <v>-1650000</v>
      </c>
      <c r="K32" s="86">
        <f>K33+K34</f>
        <v>-1650000</v>
      </c>
      <c r="L32" s="87">
        <f>L34</f>
        <v>-712000</v>
      </c>
      <c r="M32" s="96">
        <f>L32/J32*100</f>
        <v>43.15151515151515</v>
      </c>
      <c r="N32" s="86">
        <f>N33+N34</f>
        <v>-1650000</v>
      </c>
      <c r="O32" s="86">
        <f>O33+O34</f>
        <v>-1650000</v>
      </c>
      <c r="P32" s="86">
        <f>P33+P34</f>
        <v>-1650000</v>
      </c>
      <c r="Q32" s="87">
        <f>Q33+Q34</f>
        <v>-712000</v>
      </c>
      <c r="R32" s="96">
        <f>Q32/O32*100</f>
        <v>43.15151515151515</v>
      </c>
    </row>
    <row r="33" spans="1:18" ht="124.5" customHeight="1" hidden="1">
      <c r="A33" s="100" t="s">
        <v>110</v>
      </c>
      <c r="B33" s="101" t="s">
        <v>112</v>
      </c>
      <c r="C33" s="102"/>
      <c r="D33" s="102"/>
      <c r="E33" s="102"/>
      <c r="F33" s="103"/>
      <c r="G33" s="104"/>
      <c r="H33" s="104"/>
      <c r="I33" s="102"/>
      <c r="J33" s="102"/>
      <c r="K33" s="102"/>
      <c r="L33" s="103"/>
      <c r="M33" s="104"/>
      <c r="N33" s="102">
        <f>C33+I33</f>
        <v>0</v>
      </c>
      <c r="O33" s="102">
        <f>D33+J33</f>
        <v>0</v>
      </c>
      <c r="P33" s="102">
        <f>D33+K33</f>
        <v>0</v>
      </c>
      <c r="Q33" s="103">
        <f>F33+L33</f>
        <v>0</v>
      </c>
      <c r="R33" s="104"/>
    </row>
    <row r="34" spans="1:18" ht="92.25" customHeight="1">
      <c r="A34" s="63" t="s">
        <v>107</v>
      </c>
      <c r="B34" s="88" t="s">
        <v>113</v>
      </c>
      <c r="C34" s="89"/>
      <c r="D34" s="89"/>
      <c r="E34" s="89"/>
      <c r="F34" s="90"/>
      <c r="G34" s="97"/>
      <c r="H34" s="97"/>
      <c r="I34" s="89">
        <v>-1650000</v>
      </c>
      <c r="J34" s="89">
        <v>-1650000</v>
      </c>
      <c r="K34" s="89">
        <v>-1650000</v>
      </c>
      <c r="L34" s="90">
        <v>-712000</v>
      </c>
      <c r="M34" s="97">
        <f>L34/J34*100</f>
        <v>43.15151515151515</v>
      </c>
      <c r="N34" s="89">
        <f>C34+I34</f>
        <v>-1650000</v>
      </c>
      <c r="O34" s="89">
        <f>D34+J34</f>
        <v>-1650000</v>
      </c>
      <c r="P34" s="89">
        <f>D34+K34</f>
        <v>-1650000</v>
      </c>
      <c r="Q34" s="90">
        <f>F34+L34</f>
        <v>-712000</v>
      </c>
      <c r="R34" s="97">
        <f>Q34/O34*100</f>
        <v>43.15151515151515</v>
      </c>
    </row>
    <row r="35" spans="1:19" ht="39.75" customHeight="1">
      <c r="A35" s="91"/>
      <c r="B35" s="92" t="s">
        <v>81</v>
      </c>
      <c r="C35" s="93">
        <f>C30+C32</f>
        <v>0</v>
      </c>
      <c r="D35" s="93">
        <f>D30+D32</f>
        <v>0</v>
      </c>
      <c r="E35" s="93">
        <f aca="true" t="shared" si="0" ref="E35:K35">E30+E32</f>
        <v>0</v>
      </c>
      <c r="F35" s="94">
        <f t="shared" si="0"/>
        <v>0</v>
      </c>
      <c r="G35" s="105"/>
      <c r="H35" s="105"/>
      <c r="I35" s="94">
        <f t="shared" si="0"/>
        <v>0</v>
      </c>
      <c r="J35" s="94">
        <f t="shared" si="0"/>
        <v>0</v>
      </c>
      <c r="K35" s="93">
        <f t="shared" si="0"/>
        <v>0</v>
      </c>
      <c r="L35" s="94">
        <f>L30+L32</f>
        <v>0</v>
      </c>
      <c r="M35" s="98"/>
      <c r="N35" s="93">
        <f>N30+N32</f>
        <v>0</v>
      </c>
      <c r="O35" s="93">
        <f>SUM(O30+O32)</f>
        <v>0</v>
      </c>
      <c r="P35" s="93">
        <f>SUM(P30+P32)</f>
        <v>0</v>
      </c>
      <c r="Q35" s="94">
        <f>SUM(Q30+Q32)</f>
        <v>0</v>
      </c>
      <c r="R35" s="98">
        <f>IF(P35=0,0,Q35/P35*100)</f>
        <v>0</v>
      </c>
      <c r="S35" s="14"/>
    </row>
    <row r="36" spans="14:15" ht="12.75">
      <c r="N36" s="14"/>
      <c r="O36" s="14"/>
    </row>
    <row r="37" spans="1:18" ht="15" hidden="1">
      <c r="A37" s="311" t="s">
        <v>45</v>
      </c>
      <c r="B37" s="311"/>
      <c r="Q37" s="305" t="s">
        <v>46</v>
      </c>
      <c r="R37" s="305"/>
    </row>
    <row r="38" spans="1:18" ht="17.25" hidden="1">
      <c r="A38" s="25" t="s">
        <v>45</v>
      </c>
      <c r="B38" s="25"/>
      <c r="C38" s="26"/>
      <c r="D38" s="26"/>
      <c r="E38" s="26"/>
      <c r="F38" s="25"/>
      <c r="G38" s="25"/>
      <c r="H38" s="25"/>
      <c r="I38" s="25"/>
      <c r="J38" s="25"/>
      <c r="K38" s="10"/>
      <c r="L38" s="10"/>
      <c r="M38" s="10"/>
      <c r="N38" s="10"/>
      <c r="Q38" s="309" t="s">
        <v>46</v>
      </c>
      <c r="R38" s="309"/>
    </row>
    <row r="39" spans="1:18" ht="18" hidden="1">
      <c r="A39" s="25" t="s">
        <v>45</v>
      </c>
      <c r="B39" s="4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5" t="s">
        <v>58</v>
      </c>
      <c r="R39" s="305"/>
    </row>
    <row r="40" spans="1:17" ht="17.25" hidden="1">
      <c r="A40" s="25" t="s">
        <v>45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0"/>
      <c r="Q40" s="25" t="s">
        <v>58</v>
      </c>
    </row>
    <row r="41" spans="1:18" ht="18">
      <c r="A41" s="115" t="s">
        <v>137</v>
      </c>
      <c r="B41" s="40"/>
      <c r="C41" s="32"/>
      <c r="D41" s="32"/>
      <c r="E41" s="32"/>
      <c r="F41" s="32"/>
      <c r="G41" s="32"/>
      <c r="H41" s="28"/>
      <c r="I41" s="28"/>
      <c r="J41" s="28"/>
      <c r="K41" s="28"/>
      <c r="L41" s="28"/>
      <c r="M41" s="28"/>
      <c r="N41" s="28"/>
      <c r="P41" s="28"/>
      <c r="Q41" s="281"/>
      <c r="R41" s="281"/>
    </row>
    <row r="43" spans="1:2" ht="15">
      <c r="A43" s="23"/>
      <c r="B43" s="23"/>
    </row>
  </sheetData>
  <sheetProtection/>
  <mergeCells count="33">
    <mergeCell ref="Q41:R41"/>
    <mergeCell ref="Q39:R39"/>
    <mergeCell ref="Q13:R13"/>
    <mergeCell ref="P17:R17"/>
    <mergeCell ref="A23:R23"/>
    <mergeCell ref="Q27:Q28"/>
    <mergeCell ref="A37:B37"/>
    <mergeCell ref="H27:H28"/>
    <mergeCell ref="E27:E28"/>
    <mergeCell ref="C26:H26"/>
    <mergeCell ref="N27:N28"/>
    <mergeCell ref="Q38:R38"/>
    <mergeCell ref="M27:M28"/>
    <mergeCell ref="L27:L28"/>
    <mergeCell ref="R27:R28"/>
    <mergeCell ref="O27:O28"/>
    <mergeCell ref="N26:R26"/>
    <mergeCell ref="Q9:R9"/>
    <mergeCell ref="F27:F28"/>
    <mergeCell ref="A26:A27"/>
    <mergeCell ref="Q37:R37"/>
    <mergeCell ref="P27:P28"/>
    <mergeCell ref="P18:R18"/>
    <mergeCell ref="P22:R22"/>
    <mergeCell ref="A24:R24"/>
    <mergeCell ref="B26:B27"/>
    <mergeCell ref="G27:G28"/>
    <mergeCell ref="D27:D28"/>
    <mergeCell ref="I26:M26"/>
    <mergeCell ref="C27:C28"/>
    <mergeCell ref="J27:J28"/>
    <mergeCell ref="I27:I28"/>
    <mergeCell ref="K27:K28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scale="6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Zeros="0" zoomScalePageLayoutView="0" workbookViewId="0" topLeftCell="A10">
      <selection activeCell="B42" sqref="B42"/>
    </sheetView>
  </sheetViews>
  <sheetFormatPr defaultColWidth="9.125" defaultRowHeight="12.75"/>
  <cols>
    <col min="1" max="1" width="29.50390625" style="46" customWidth="1"/>
    <col min="2" max="2" width="13.50390625" style="46" customWidth="1"/>
    <col min="3" max="3" width="14.375" style="46" customWidth="1"/>
    <col min="4" max="5" width="15.50390625" style="46" customWidth="1"/>
    <col min="6" max="6" width="17.50390625" style="46" customWidth="1"/>
    <col min="7" max="7" width="12.375" style="2" customWidth="1"/>
    <col min="8" max="8" width="13.125" style="46" customWidth="1"/>
    <col min="9" max="9" width="13.00390625" style="46" customWidth="1"/>
    <col min="10" max="10" width="13.00390625" style="137" customWidth="1"/>
    <col min="11" max="11" width="12.375" style="46" bestFit="1" customWidth="1"/>
    <col min="12" max="12" width="7.50390625" style="46" customWidth="1"/>
    <col min="13" max="18" width="9.125" style="46" hidden="1" customWidth="1"/>
    <col min="19" max="16384" width="9.125" style="46" customWidth="1"/>
  </cols>
  <sheetData>
    <row r="1" spans="4:9" ht="12.75" hidden="1">
      <c r="D1" s="2"/>
      <c r="I1" s="47" t="s">
        <v>51</v>
      </c>
    </row>
    <row r="2" spans="4:9" ht="12.75" hidden="1">
      <c r="D2" s="2"/>
      <c r="I2" s="47" t="s">
        <v>43</v>
      </c>
    </row>
    <row r="3" spans="4:11" ht="12.75" hidden="1">
      <c r="D3" s="2"/>
      <c r="I3" s="47" t="s">
        <v>44</v>
      </c>
      <c r="K3" s="47"/>
    </row>
    <row r="4" spans="4:9" ht="12.75" hidden="1">
      <c r="D4" s="2"/>
      <c r="I4" s="47" t="s">
        <v>54</v>
      </c>
    </row>
    <row r="5" spans="4:9" ht="12.75" hidden="1">
      <c r="D5" s="2"/>
      <c r="I5" s="47"/>
    </row>
    <row r="6" spans="4:10" ht="23.25" customHeight="1" hidden="1">
      <c r="D6" s="2"/>
      <c r="I6" s="46" t="s">
        <v>55</v>
      </c>
      <c r="J6" s="138"/>
    </row>
    <row r="7" spans="4:10" ht="16.5" customHeight="1" hidden="1">
      <c r="D7" s="2"/>
      <c r="I7" s="46" t="s">
        <v>43</v>
      </c>
      <c r="J7" s="138"/>
    </row>
    <row r="8" spans="4:10" ht="14.25" customHeight="1" hidden="1">
      <c r="D8" s="2"/>
      <c r="I8" s="46" t="s">
        <v>44</v>
      </c>
      <c r="J8" s="138"/>
    </row>
    <row r="9" spans="4:10" ht="21" customHeight="1" hidden="1">
      <c r="D9" s="2"/>
      <c r="I9" s="46" t="s">
        <v>56</v>
      </c>
      <c r="J9" s="138"/>
    </row>
    <row r="10" spans="4:10" ht="16.5" customHeight="1">
      <c r="D10" s="2"/>
      <c r="I10" s="300" t="s">
        <v>55</v>
      </c>
      <c r="J10" s="300"/>
    </row>
    <row r="11" spans="4:10" ht="19.5" customHeight="1">
      <c r="D11" s="2"/>
      <c r="I11" s="316"/>
      <c r="J11" s="316"/>
    </row>
    <row r="12" spans="4:10" ht="19.5" customHeight="1" hidden="1">
      <c r="D12" s="2"/>
      <c r="H12" s="49" t="s">
        <v>43</v>
      </c>
      <c r="I12" s="50"/>
      <c r="J12" s="139"/>
    </row>
    <row r="13" spans="4:10" ht="21" customHeight="1" hidden="1">
      <c r="D13" s="2"/>
      <c r="H13" s="49" t="s">
        <v>72</v>
      </c>
      <c r="I13" s="50"/>
      <c r="J13" s="139"/>
    </row>
    <row r="14" spans="4:10" ht="17.25" customHeight="1" hidden="1">
      <c r="D14" s="2"/>
      <c r="H14" s="49" t="s">
        <v>78</v>
      </c>
      <c r="I14" s="50"/>
      <c r="J14" s="139"/>
    </row>
    <row r="15" spans="4:10" ht="14.25" customHeight="1" hidden="1">
      <c r="D15" s="2"/>
      <c r="H15" s="51" t="s">
        <v>78</v>
      </c>
      <c r="I15" s="52"/>
      <c r="J15" s="139"/>
    </row>
    <row r="16" spans="4:10" ht="15" customHeight="1" hidden="1">
      <c r="D16" s="2"/>
      <c r="H16" s="312" t="s">
        <v>72</v>
      </c>
      <c r="I16" s="312"/>
      <c r="J16" s="312"/>
    </row>
    <row r="17" spans="4:10" ht="16.5" customHeight="1" hidden="1">
      <c r="D17" s="2"/>
      <c r="H17" s="312" t="s">
        <v>73</v>
      </c>
      <c r="I17" s="312"/>
      <c r="J17" s="312"/>
    </row>
    <row r="18" spans="4:11" ht="21" customHeight="1" hidden="1">
      <c r="D18" s="2"/>
      <c r="I18" s="48"/>
      <c r="J18" s="138"/>
      <c r="K18" s="48"/>
    </row>
    <row r="19" spans="4:11" ht="21" customHeight="1" hidden="1">
      <c r="D19" s="2"/>
      <c r="H19" s="46" t="s">
        <v>57</v>
      </c>
      <c r="I19" s="48"/>
      <c r="J19" s="138"/>
      <c r="K19" s="48"/>
    </row>
    <row r="20" spans="4:11" ht="21" customHeight="1" hidden="1">
      <c r="D20" s="2"/>
      <c r="H20" s="312" t="s">
        <v>73</v>
      </c>
      <c r="I20" s="312"/>
      <c r="J20" s="312"/>
      <c r="K20" s="48"/>
    </row>
    <row r="21" spans="4:11" ht="18" customHeight="1" hidden="1">
      <c r="D21" s="2"/>
      <c r="I21" s="49" t="s">
        <v>57</v>
      </c>
      <c r="J21" s="140"/>
      <c r="K21" s="48"/>
    </row>
    <row r="22" spans="1:10" ht="19.5" customHeight="1">
      <c r="A22" s="315" t="s">
        <v>50</v>
      </c>
      <c r="B22" s="315"/>
      <c r="C22" s="315"/>
      <c r="D22" s="315"/>
      <c r="E22" s="315"/>
      <c r="F22" s="315"/>
      <c r="G22" s="315"/>
      <c r="H22" s="315"/>
      <c r="I22" s="315"/>
      <c r="J22" s="315"/>
    </row>
    <row r="23" spans="1:10" ht="12.75" customHeight="1">
      <c r="A23" s="313" t="s">
        <v>206</v>
      </c>
      <c r="B23" s="314"/>
      <c r="C23" s="314"/>
      <c r="D23" s="314"/>
      <c r="E23" s="314"/>
      <c r="F23" s="314"/>
      <c r="G23" s="314"/>
      <c r="H23" s="314"/>
      <c r="I23" s="314"/>
      <c r="J23" s="314"/>
    </row>
    <row r="24" spans="4:10" ht="12.75">
      <c r="D24" s="2"/>
      <c r="H24" s="2"/>
      <c r="I24" s="2"/>
      <c r="J24" s="8" t="s">
        <v>92</v>
      </c>
    </row>
    <row r="25" spans="1:10" ht="12.75">
      <c r="A25" s="317"/>
      <c r="B25" s="321" t="s">
        <v>84</v>
      </c>
      <c r="C25" s="321"/>
      <c r="D25" s="321"/>
      <c r="E25" s="321" t="s">
        <v>85</v>
      </c>
      <c r="F25" s="321"/>
      <c r="G25" s="321"/>
      <c r="H25" s="321" t="s">
        <v>37</v>
      </c>
      <c r="I25" s="321"/>
      <c r="J25" s="321"/>
    </row>
    <row r="26" spans="1:10" ht="15" customHeight="1">
      <c r="A26" s="317"/>
      <c r="B26" s="318" t="s">
        <v>120</v>
      </c>
      <c r="C26" s="318" t="s">
        <v>121</v>
      </c>
      <c r="D26" s="297" t="s">
        <v>108</v>
      </c>
      <c r="E26" s="318" t="s">
        <v>125</v>
      </c>
      <c r="F26" s="318" t="s">
        <v>126</v>
      </c>
      <c r="G26" s="297" t="s">
        <v>108</v>
      </c>
      <c r="H26" s="270" t="s">
        <v>127</v>
      </c>
      <c r="I26" s="270" t="s">
        <v>128</v>
      </c>
      <c r="J26" s="279" t="s">
        <v>108</v>
      </c>
    </row>
    <row r="27" spans="1:10" ht="34.5" customHeight="1">
      <c r="A27" s="317"/>
      <c r="B27" s="318"/>
      <c r="C27" s="318"/>
      <c r="D27" s="280"/>
      <c r="E27" s="318"/>
      <c r="F27" s="318"/>
      <c r="G27" s="280"/>
      <c r="H27" s="269"/>
      <c r="I27" s="269"/>
      <c r="J27" s="280"/>
    </row>
    <row r="28" spans="1:11" ht="12.75">
      <c r="A28" s="95" t="s">
        <v>0</v>
      </c>
      <c r="B28" s="68">
        <f>'Дод 1 доход '!C79-'Видат дод 2'!C53-кредитування!C35</f>
        <v>0</v>
      </c>
      <c r="C28" s="68">
        <f>'Дод 1 доход '!D79-'Видат дод 2'!D53-кредитування!D35</f>
        <v>-14511855.01</v>
      </c>
      <c r="D28" s="142">
        <f>'Дод 1 доход '!E79-'Видат дод 2'!F53-кредитування!F35</f>
        <v>-7904404.18</v>
      </c>
      <c r="E28" s="68">
        <f>'Дод 1 доход '!G79-'Видат дод 2'!I53-кредитування!I35</f>
        <v>0</v>
      </c>
      <c r="F28" s="68">
        <f>'Дод 1 доход '!H79-'Видат дод 2'!J53-кредитування!J35</f>
        <v>-6591292.73</v>
      </c>
      <c r="G28" s="142">
        <f>'Дод 1 доход '!J79-'Видат дод 2'!L53-кредитування!L35</f>
        <v>-235292.73</v>
      </c>
      <c r="H28" s="142">
        <f>B28+E28</f>
        <v>0</v>
      </c>
      <c r="I28" s="142">
        <f>C28+F28</f>
        <v>-21103147.740000002</v>
      </c>
      <c r="J28" s="142">
        <f>D28+G28</f>
        <v>-8139696.91</v>
      </c>
      <c r="K28" s="145"/>
    </row>
    <row r="29" spans="1:11" s="136" customFormat="1" ht="26.25">
      <c r="A29" s="143" t="s">
        <v>118</v>
      </c>
      <c r="B29" s="67">
        <f>B30-B31+B32</f>
        <v>0</v>
      </c>
      <c r="C29" s="67">
        <f>C30-C31+C32</f>
        <v>14511855.010000002</v>
      </c>
      <c r="D29" s="264">
        <f>D30-D31+D32+D33+D34</f>
        <v>7904404.18</v>
      </c>
      <c r="E29" s="67">
        <f>E30-E31+E32</f>
        <v>0</v>
      </c>
      <c r="F29" s="67">
        <f>F30-F31+F32</f>
        <v>6591292.73</v>
      </c>
      <c r="G29" s="264">
        <f>G30-G31+G32+G34</f>
        <v>235292.72999999998</v>
      </c>
      <c r="H29" s="142">
        <f>H30-H31+H32</f>
        <v>0</v>
      </c>
      <c r="I29" s="142">
        <f>I30-I31+I32</f>
        <v>21103147.740000002</v>
      </c>
      <c r="J29" s="142">
        <f>D29+G29</f>
        <v>8139696.91</v>
      </c>
      <c r="K29" s="145"/>
    </row>
    <row r="30" spans="1:11" s="137" customFormat="1" ht="12.75">
      <c r="A30" s="144" t="s">
        <v>1</v>
      </c>
      <c r="B30" s="135"/>
      <c r="C30" s="67">
        <v>21330839.32</v>
      </c>
      <c r="D30" s="264">
        <v>21330839.32</v>
      </c>
      <c r="E30" s="135"/>
      <c r="F30" s="146">
        <v>2018749.76</v>
      </c>
      <c r="G30" s="264">
        <v>2018749.76</v>
      </c>
      <c r="H30" s="142">
        <f>B30+E30</f>
        <v>0</v>
      </c>
      <c r="I30" s="142">
        <f>C30+F30</f>
        <v>23349589.080000002</v>
      </c>
      <c r="J30" s="142">
        <f>D30+G30</f>
        <v>23349589.080000002</v>
      </c>
      <c r="K30" s="145"/>
    </row>
    <row r="31" spans="1:11" s="137" customFormat="1" ht="12.75">
      <c r="A31" s="54" t="s">
        <v>2</v>
      </c>
      <c r="B31" s="135"/>
      <c r="C31" s="67">
        <v>1849684.31</v>
      </c>
      <c r="D31" s="264">
        <v>13426435.14</v>
      </c>
      <c r="E31" s="135"/>
      <c r="F31" s="146">
        <v>396757.03</v>
      </c>
      <c r="G31" s="264">
        <v>1783457.03</v>
      </c>
      <c r="H31" s="142">
        <f>B31+E31</f>
        <v>0</v>
      </c>
      <c r="I31" s="142">
        <f>C31+F31</f>
        <v>2246441.34</v>
      </c>
      <c r="J31" s="142">
        <f>D31+G31</f>
        <v>15209892.17</v>
      </c>
      <c r="K31" s="145"/>
    </row>
    <row r="32" spans="1:11" ht="52.5">
      <c r="A32" s="54" t="s">
        <v>32</v>
      </c>
      <c r="B32" s="67"/>
      <c r="C32" s="67">
        <v>-4969300</v>
      </c>
      <c r="D32" s="264"/>
      <c r="E32" s="67"/>
      <c r="F32" s="67">
        <v>4969300</v>
      </c>
      <c r="G32" s="264"/>
      <c r="H32" s="142"/>
      <c r="I32" s="142">
        <f>C32+F32</f>
        <v>0</v>
      </c>
      <c r="J32" s="142"/>
      <c r="K32" s="145"/>
    </row>
    <row r="33" spans="1:11" ht="26.25">
      <c r="A33" s="54" t="s">
        <v>53</v>
      </c>
      <c r="B33" s="66"/>
      <c r="C33" s="66"/>
      <c r="D33" s="265"/>
      <c r="E33" s="66"/>
      <c r="F33" s="66"/>
      <c r="G33" s="147"/>
      <c r="H33" s="147"/>
      <c r="I33" s="147"/>
      <c r="J33" s="142">
        <f>D33+G33</f>
        <v>0</v>
      </c>
      <c r="K33" s="145"/>
    </row>
    <row r="34" spans="1:11" ht="12.75">
      <c r="A34" s="54" t="s">
        <v>66</v>
      </c>
      <c r="B34" s="66"/>
      <c r="C34" s="66"/>
      <c r="D34" s="147"/>
      <c r="E34" s="66"/>
      <c r="F34" s="66"/>
      <c r="G34" s="265"/>
      <c r="H34" s="147"/>
      <c r="I34" s="147"/>
      <c r="J34" s="142"/>
      <c r="K34" s="145"/>
    </row>
    <row r="35" spans="1:14" ht="17.25" hidden="1">
      <c r="A35" s="55" t="s">
        <v>45</v>
      </c>
      <c r="B35" s="55"/>
      <c r="C35" s="56"/>
      <c r="D35" s="56"/>
      <c r="E35" s="56"/>
      <c r="F35" s="55"/>
      <c r="G35" s="55"/>
      <c r="H35" s="55"/>
      <c r="I35" s="319" t="s">
        <v>46</v>
      </c>
      <c r="J35" s="319"/>
      <c r="K35" s="53"/>
      <c r="L35" s="53"/>
      <c r="M35" s="53"/>
      <c r="N35" s="53"/>
    </row>
    <row r="36" spans="1:11" ht="15" hidden="1">
      <c r="A36" s="320" t="s">
        <v>45</v>
      </c>
      <c r="B36" s="320"/>
      <c r="C36" s="51"/>
      <c r="D36" s="23"/>
      <c r="E36" s="51"/>
      <c r="F36" s="51"/>
      <c r="G36" s="23"/>
      <c r="H36" s="51"/>
      <c r="I36" s="51"/>
      <c r="J36" s="141" t="s">
        <v>46</v>
      </c>
      <c r="K36" s="57"/>
    </row>
    <row r="38" spans="1:15" ht="17.25" hidden="1">
      <c r="A38" s="58" t="s">
        <v>45</v>
      </c>
      <c r="B38" s="58"/>
      <c r="C38" s="58"/>
      <c r="D38" s="58"/>
      <c r="E38" s="58"/>
      <c r="F38" s="58"/>
      <c r="G38" s="58"/>
      <c r="H38" s="58"/>
      <c r="I38" s="315" t="s">
        <v>58</v>
      </c>
      <c r="J38" s="315"/>
      <c r="K38" s="55"/>
      <c r="L38" s="55"/>
      <c r="M38" s="55"/>
      <c r="N38" s="55"/>
      <c r="O38" s="53"/>
    </row>
    <row r="39" spans="1:4" ht="15">
      <c r="A39" s="115" t="s">
        <v>136</v>
      </c>
      <c r="C39" s="145">
        <f>C28+C29</f>
        <v>0</v>
      </c>
      <c r="D39" s="2"/>
    </row>
    <row r="40" spans="3:7" ht="12.75">
      <c r="C40" s="145"/>
      <c r="D40" s="2"/>
      <c r="G40" s="14"/>
    </row>
    <row r="42" ht="15">
      <c r="D42" s="115"/>
    </row>
  </sheetData>
  <sheetProtection/>
  <mergeCells count="23">
    <mergeCell ref="A25:A27"/>
    <mergeCell ref="B26:B27"/>
    <mergeCell ref="I38:J38"/>
    <mergeCell ref="I35:J35"/>
    <mergeCell ref="A36:B36"/>
    <mergeCell ref="C26:C27"/>
    <mergeCell ref="G26:G27"/>
    <mergeCell ref="E26:E27"/>
    <mergeCell ref="F26:F27"/>
    <mergeCell ref="D26:D27"/>
    <mergeCell ref="B25:D25"/>
    <mergeCell ref="E25:G25"/>
    <mergeCell ref="H25:J25"/>
    <mergeCell ref="I26:I27"/>
    <mergeCell ref="J26:J27"/>
    <mergeCell ref="H26:H27"/>
    <mergeCell ref="I10:J10"/>
    <mergeCell ref="H17:J17"/>
    <mergeCell ref="H20:J20"/>
    <mergeCell ref="A23:J23"/>
    <mergeCell ref="A22:J22"/>
    <mergeCell ref="I11:J11"/>
    <mergeCell ref="H16:J16"/>
  </mergeCells>
  <printOptions horizontalCentered="1"/>
  <pageMargins left="0.1968503937007874" right="0.1968503937007874" top="0.3937007874015748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Q57"/>
  <sheetViews>
    <sheetView showZeros="0" tabSelected="1" view="pageBreakPreview" zoomScale="75" zoomScaleNormal="90" zoomScaleSheetLayoutView="75" zoomScalePageLayoutView="0" workbookViewId="0" topLeftCell="A14">
      <selection activeCell="B14" sqref="B14"/>
    </sheetView>
  </sheetViews>
  <sheetFormatPr defaultColWidth="9.00390625" defaultRowHeight="12.75"/>
  <cols>
    <col min="2" max="2" width="71.375" style="0" customWidth="1"/>
    <col min="3" max="3" width="11.875" style="263" customWidth="1"/>
    <col min="4" max="4" width="15.125" style="0" customWidth="1"/>
    <col min="5" max="5" width="22.875" style="0" customWidth="1"/>
    <col min="6" max="6" width="22.50390625" style="0" customWidth="1"/>
    <col min="7" max="7" width="17.375" style="0" customWidth="1"/>
    <col min="8" max="8" width="13.50390625" style="0" customWidth="1"/>
    <col min="9" max="9" width="3.50390625" style="0" customWidth="1"/>
    <col min="10" max="10" width="13.50390625" style="0" customWidth="1"/>
    <col min="11" max="11" width="10.875" style="0" customWidth="1"/>
    <col min="12" max="12" width="10.625" style="0" customWidth="1"/>
  </cols>
  <sheetData>
    <row r="1" spans="1:8" ht="12.75" customHeight="1" hidden="1">
      <c r="A1" s="2"/>
      <c r="B1" s="322" t="s">
        <v>176</v>
      </c>
      <c r="C1" s="322"/>
      <c r="D1" s="322"/>
      <c r="E1" s="322"/>
      <c r="F1" s="322"/>
      <c r="G1" s="322"/>
      <c r="H1" s="322"/>
    </row>
    <row r="2" spans="1:8" ht="12.75" customHeight="1" hidden="1">
      <c r="A2" s="2"/>
      <c r="B2" s="310" t="s">
        <v>177</v>
      </c>
      <c r="C2" s="310"/>
      <c r="D2" s="310"/>
      <c r="E2" s="310"/>
      <c r="F2" s="310"/>
      <c r="G2" s="310"/>
      <c r="H2" s="310"/>
    </row>
    <row r="3" spans="1:8" ht="12.75" customHeight="1" hidden="1">
      <c r="A3" s="2"/>
      <c r="B3" s="11"/>
      <c r="C3" s="245"/>
      <c r="D3" s="11"/>
      <c r="E3" s="11"/>
      <c r="F3" s="11"/>
      <c r="G3" s="11"/>
      <c r="H3" s="11" t="s">
        <v>59</v>
      </c>
    </row>
    <row r="4" spans="1:8" ht="12.75" customHeight="1" hidden="1">
      <c r="A4" s="218" t="s">
        <v>60</v>
      </c>
      <c r="B4" s="219" t="s">
        <v>178</v>
      </c>
      <c r="C4" s="257" t="s">
        <v>79</v>
      </c>
      <c r="D4" s="219" t="s">
        <v>61</v>
      </c>
      <c r="E4" s="219" t="s">
        <v>179</v>
      </c>
      <c r="F4" s="219" t="s">
        <v>128</v>
      </c>
      <c r="G4" s="219" t="s">
        <v>62</v>
      </c>
      <c r="H4" s="219" t="s">
        <v>63</v>
      </c>
    </row>
    <row r="5" spans="1:8" ht="12.75" customHeight="1">
      <c r="A5" s="248"/>
      <c r="B5" s="249"/>
      <c r="C5" s="258"/>
      <c r="D5" s="249"/>
      <c r="E5" s="249"/>
      <c r="F5" s="249"/>
      <c r="G5" s="267" t="s">
        <v>210</v>
      </c>
      <c r="H5" s="249"/>
    </row>
    <row r="6" spans="1:8" ht="13.5">
      <c r="A6" s="2"/>
      <c r="B6" s="323" t="s">
        <v>176</v>
      </c>
      <c r="C6" s="323"/>
      <c r="D6" s="323"/>
      <c r="E6" s="323"/>
      <c r="F6" s="323"/>
      <c r="G6" s="323"/>
      <c r="H6" s="323"/>
    </row>
    <row r="7" spans="1:8" ht="13.5">
      <c r="A7" s="2"/>
      <c r="B7" s="324" t="s">
        <v>209</v>
      </c>
      <c r="C7" s="324"/>
      <c r="D7" s="324"/>
      <c r="E7" s="324"/>
      <c r="F7" s="324"/>
      <c r="G7" s="324"/>
      <c r="H7" s="324"/>
    </row>
    <row r="8" spans="1:8" ht="13.5">
      <c r="A8" s="2"/>
      <c r="B8" s="251"/>
      <c r="C8" s="250"/>
      <c r="D8" s="251"/>
      <c r="E8" s="251"/>
      <c r="F8" s="251"/>
      <c r="G8" s="251"/>
      <c r="H8" s="251" t="s">
        <v>59</v>
      </c>
    </row>
    <row r="9" spans="1:8" ht="82.5">
      <c r="A9" s="218" t="s">
        <v>60</v>
      </c>
      <c r="B9" s="219" t="s">
        <v>178</v>
      </c>
      <c r="C9" s="257" t="s">
        <v>79</v>
      </c>
      <c r="D9" s="219" t="s">
        <v>61</v>
      </c>
      <c r="E9" s="257" t="s">
        <v>179</v>
      </c>
      <c r="F9" s="257" t="s">
        <v>128</v>
      </c>
      <c r="G9" s="257" t="s">
        <v>62</v>
      </c>
      <c r="H9" s="257" t="s">
        <v>63</v>
      </c>
    </row>
    <row r="10" spans="1:8" ht="13.5">
      <c r="A10" s="246">
        <v>1</v>
      </c>
      <c r="B10" s="247">
        <v>2</v>
      </c>
      <c r="C10" s="247">
        <v>3</v>
      </c>
      <c r="D10" s="247">
        <v>4</v>
      </c>
      <c r="E10" s="247">
        <v>5</v>
      </c>
      <c r="F10" s="247">
        <v>6</v>
      </c>
      <c r="G10" s="247">
        <v>7</v>
      </c>
      <c r="H10" s="247">
        <v>8</v>
      </c>
    </row>
    <row r="11" spans="1:8" ht="13.5">
      <c r="A11" s="75"/>
      <c r="B11" s="219" t="s">
        <v>180</v>
      </c>
      <c r="C11" s="244"/>
      <c r="D11" s="218" t="s">
        <v>64</v>
      </c>
      <c r="E11" s="220">
        <f>E12+E15+E17+E20+E22+E24</f>
        <v>45565480</v>
      </c>
      <c r="F11" s="220">
        <f>F12+F15+F17+F20+F22+F24</f>
        <v>5142500</v>
      </c>
      <c r="G11" s="220">
        <f>G12+G15+G17+G20+G22+G24</f>
        <v>1115418.68</v>
      </c>
      <c r="H11" s="221">
        <f aca="true" t="shared" si="0" ref="H11:H16">G11/F11*100</f>
        <v>21.690202819640252</v>
      </c>
    </row>
    <row r="12" spans="1:8" ht="41.25">
      <c r="A12" s="75" t="s">
        <v>138</v>
      </c>
      <c r="B12" s="222" t="s">
        <v>181</v>
      </c>
      <c r="C12" s="259" t="s">
        <v>145</v>
      </c>
      <c r="D12" s="218" t="s">
        <v>65</v>
      </c>
      <c r="E12" s="220">
        <f>E13+E14</f>
        <v>39836000</v>
      </c>
      <c r="F12" s="220">
        <f>F13+F14</f>
        <v>2100000</v>
      </c>
      <c r="G12" s="220">
        <f>G13+G14</f>
        <v>188089.52</v>
      </c>
      <c r="H12" s="221">
        <f t="shared" si="0"/>
        <v>8.95664380952381</v>
      </c>
    </row>
    <row r="13" spans="1:8" ht="13.5">
      <c r="A13" s="75"/>
      <c r="B13" s="223"/>
      <c r="C13" s="247"/>
      <c r="D13" s="223">
        <v>2610</v>
      </c>
      <c r="E13" s="224">
        <v>634000</v>
      </c>
      <c r="F13" s="224">
        <v>250000</v>
      </c>
      <c r="G13" s="224">
        <v>188089.52</v>
      </c>
      <c r="H13" s="225">
        <f t="shared" si="0"/>
        <v>75.23580799999999</v>
      </c>
    </row>
    <row r="14" spans="1:8" ht="13.5">
      <c r="A14" s="75"/>
      <c r="B14" s="223"/>
      <c r="C14" s="247"/>
      <c r="D14" s="223">
        <v>3210</v>
      </c>
      <c r="E14" s="224">
        <v>39202000</v>
      </c>
      <c r="F14" s="224">
        <v>1850000</v>
      </c>
      <c r="G14" s="224"/>
      <c r="H14" s="225">
        <f t="shared" si="0"/>
        <v>0</v>
      </c>
    </row>
    <row r="15" spans="1:9" ht="48.75" customHeight="1">
      <c r="A15" s="255" t="s">
        <v>182</v>
      </c>
      <c r="B15" s="252" t="s">
        <v>183</v>
      </c>
      <c r="C15" s="260" t="s">
        <v>174</v>
      </c>
      <c r="D15" s="253" t="s">
        <v>65</v>
      </c>
      <c r="E15" s="254">
        <f>E16</f>
        <v>100000</v>
      </c>
      <c r="F15" s="254">
        <v>100000</v>
      </c>
      <c r="G15" s="254"/>
      <c r="H15" s="225">
        <f t="shared" si="0"/>
        <v>0</v>
      </c>
      <c r="I15" s="111"/>
    </row>
    <row r="16" spans="1:8" ht="12.75" customHeight="1">
      <c r="A16" s="75"/>
      <c r="B16" s="223"/>
      <c r="C16" s="247"/>
      <c r="D16" s="223">
        <v>3210</v>
      </c>
      <c r="E16" s="224">
        <v>100000</v>
      </c>
      <c r="F16" s="224">
        <v>100000</v>
      </c>
      <c r="G16" s="224"/>
      <c r="H16" s="225">
        <f t="shared" si="0"/>
        <v>0</v>
      </c>
    </row>
    <row r="17" spans="1:43" s="116" customFormat="1" ht="46.5" customHeight="1">
      <c r="A17" s="75" t="s">
        <v>184</v>
      </c>
      <c r="B17" s="222" t="s">
        <v>185</v>
      </c>
      <c r="C17" s="259" t="s">
        <v>149</v>
      </c>
      <c r="D17" s="218" t="s">
        <v>65</v>
      </c>
      <c r="E17" s="220">
        <f>E18+E19</f>
        <v>134200</v>
      </c>
      <c r="F17" s="220">
        <f>F18+F19</f>
        <v>49000</v>
      </c>
      <c r="G17" s="220">
        <f>G18+G19</f>
        <v>49000</v>
      </c>
      <c r="H17" s="218">
        <f aca="true" t="shared" si="1" ref="H17:H25">G17/F17*100</f>
        <v>100</v>
      </c>
      <c r="I17" s="120"/>
      <c r="J17" s="34"/>
      <c r="K17" s="120"/>
      <c r="L17" s="12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123" customFormat="1" ht="27" customHeight="1">
      <c r="A18" s="75"/>
      <c r="B18" s="223"/>
      <c r="C18" s="247"/>
      <c r="D18" s="223">
        <v>2111</v>
      </c>
      <c r="E18" s="224">
        <v>110000</v>
      </c>
      <c r="F18" s="224">
        <v>41900</v>
      </c>
      <c r="G18" s="224">
        <v>41900</v>
      </c>
      <c r="H18" s="223">
        <f t="shared" si="1"/>
        <v>100</v>
      </c>
      <c r="I18" s="121"/>
      <c r="J18" s="122"/>
      <c r="K18" s="121"/>
      <c r="L18" s="12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s="116" customFormat="1" ht="21" customHeight="1">
      <c r="A19" s="75"/>
      <c r="B19" s="223"/>
      <c r="C19" s="247"/>
      <c r="D19" s="223">
        <v>2120</v>
      </c>
      <c r="E19" s="224">
        <v>24200</v>
      </c>
      <c r="F19" s="224">
        <v>7100</v>
      </c>
      <c r="G19" s="224">
        <v>7100</v>
      </c>
      <c r="H19" s="223">
        <f t="shared" si="1"/>
        <v>100</v>
      </c>
      <c r="I19" s="120"/>
      <c r="J19" s="34"/>
      <c r="K19" s="120"/>
      <c r="L19" s="12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16" customFormat="1" ht="44.25" customHeight="1">
      <c r="A20" s="226" t="s">
        <v>186</v>
      </c>
      <c r="B20" s="222" t="s">
        <v>187</v>
      </c>
      <c r="C20" s="259" t="s">
        <v>150</v>
      </c>
      <c r="D20" s="218" t="s">
        <v>65</v>
      </c>
      <c r="E20" s="220">
        <f>E21</f>
        <v>3386280</v>
      </c>
      <c r="F20" s="220">
        <f>F21</f>
        <v>884500</v>
      </c>
      <c r="G20" s="220">
        <f>G21</f>
        <v>166329.16</v>
      </c>
      <c r="H20" s="227">
        <f t="shared" si="1"/>
        <v>18.80487959299039</v>
      </c>
      <c r="I20" s="118"/>
      <c r="J20" s="34"/>
      <c r="K20" s="120"/>
      <c r="L20" s="12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16" customFormat="1" ht="16.5" customHeight="1">
      <c r="A21" s="75"/>
      <c r="B21" s="222"/>
      <c r="C21" s="259"/>
      <c r="D21" s="223">
        <v>2620</v>
      </c>
      <c r="E21" s="224">
        <v>3386280</v>
      </c>
      <c r="F21" s="224">
        <v>884500</v>
      </c>
      <c r="G21" s="224">
        <v>166329.16</v>
      </c>
      <c r="H21" s="228">
        <f t="shared" si="1"/>
        <v>18.80487959299039</v>
      </c>
      <c r="J21" s="34"/>
      <c r="K21" s="120"/>
      <c r="L21" s="12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s="116" customFormat="1" ht="38.25" customHeight="1">
      <c r="A22" s="226" t="s">
        <v>188</v>
      </c>
      <c r="B22" s="150" t="s">
        <v>124</v>
      </c>
      <c r="C22" s="229" t="s">
        <v>106</v>
      </c>
      <c r="D22" s="218" t="s">
        <v>65</v>
      </c>
      <c r="E22" s="220">
        <f>E23</f>
        <v>1750000</v>
      </c>
      <c r="F22" s="220">
        <f>F23</f>
        <v>1650000</v>
      </c>
      <c r="G22" s="220">
        <f>G23</f>
        <v>712000</v>
      </c>
      <c r="H22" s="221">
        <f t="shared" si="1"/>
        <v>43.15151515151515</v>
      </c>
      <c r="J22" s="34"/>
      <c r="K22" s="120"/>
      <c r="L22" s="120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s="116" customFormat="1" ht="27" customHeight="1">
      <c r="A23" s="75"/>
      <c r="B23" s="222"/>
      <c r="C23" s="247"/>
      <c r="D23" s="223">
        <v>4113</v>
      </c>
      <c r="E23" s="224">
        <v>1750000</v>
      </c>
      <c r="F23" s="224">
        <v>1650000</v>
      </c>
      <c r="G23" s="224">
        <v>712000</v>
      </c>
      <c r="H23" s="225">
        <f t="shared" si="1"/>
        <v>43.15151515151515</v>
      </c>
      <c r="J23" s="34"/>
      <c r="K23" s="120"/>
      <c r="L23" s="120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s="116" customFormat="1" ht="38.25" customHeight="1">
      <c r="A24" s="75" t="s">
        <v>189</v>
      </c>
      <c r="B24" s="222" t="s">
        <v>190</v>
      </c>
      <c r="C24" s="259" t="s">
        <v>150</v>
      </c>
      <c r="D24" s="218" t="s">
        <v>65</v>
      </c>
      <c r="E24" s="220">
        <f>E25</f>
        <v>359000</v>
      </c>
      <c r="F24" s="220">
        <f>F25</f>
        <v>359000</v>
      </c>
      <c r="G24" s="220">
        <f>G25</f>
        <v>0</v>
      </c>
      <c r="H24" s="225">
        <f t="shared" si="1"/>
        <v>0</v>
      </c>
      <c r="I24" s="118"/>
      <c r="J24" s="34"/>
      <c r="K24" s="120"/>
      <c r="L24" s="120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10" s="2" customFormat="1" ht="21" customHeight="1">
      <c r="A25" s="75"/>
      <c r="B25" s="222"/>
      <c r="C25" s="247"/>
      <c r="D25" s="223">
        <v>2620</v>
      </c>
      <c r="E25" s="224">
        <v>359000</v>
      </c>
      <c r="F25" s="224">
        <v>359000</v>
      </c>
      <c r="G25" s="224"/>
      <c r="H25" s="225">
        <f t="shared" si="1"/>
        <v>0</v>
      </c>
      <c r="I25" s="117"/>
      <c r="J25" s="14"/>
    </row>
    <row r="26" spans="1:10" s="2" customFormat="1" ht="19.5" customHeight="1">
      <c r="A26" s="75"/>
      <c r="B26" s="219" t="s">
        <v>191</v>
      </c>
      <c r="C26" s="244"/>
      <c r="D26" s="218" t="s">
        <v>64</v>
      </c>
      <c r="E26" s="220">
        <f>E27</f>
        <v>158440</v>
      </c>
      <c r="F26" s="220">
        <f>F27</f>
        <v>42800</v>
      </c>
      <c r="G26" s="220">
        <f>G27</f>
        <v>13098</v>
      </c>
      <c r="H26" s="221">
        <f>H27</f>
        <v>30.602803738317757</v>
      </c>
      <c r="I26" s="117"/>
      <c r="J26" s="14"/>
    </row>
    <row r="27" spans="1:10" s="2" customFormat="1" ht="53.25" customHeight="1">
      <c r="A27" s="75" t="s">
        <v>192</v>
      </c>
      <c r="B27" s="222" t="s">
        <v>187</v>
      </c>
      <c r="C27" s="261" t="s">
        <v>154</v>
      </c>
      <c r="D27" s="230" t="s">
        <v>65</v>
      </c>
      <c r="E27" s="76">
        <f>E28</f>
        <v>158440</v>
      </c>
      <c r="F27" s="76">
        <f>F28</f>
        <v>42800</v>
      </c>
      <c r="G27" s="76">
        <f>G28</f>
        <v>13098</v>
      </c>
      <c r="H27" s="129">
        <f>G27/F27*100</f>
        <v>30.602803738317757</v>
      </c>
      <c r="I27" s="117"/>
      <c r="J27" s="34"/>
    </row>
    <row r="28" spans="1:43" s="123" customFormat="1" ht="33" customHeight="1">
      <c r="A28" s="75"/>
      <c r="B28" s="231"/>
      <c r="C28" s="262"/>
      <c r="D28" s="223">
        <v>2620</v>
      </c>
      <c r="E28" s="224">
        <v>158440</v>
      </c>
      <c r="F28" s="224">
        <v>42800</v>
      </c>
      <c r="G28" s="224">
        <v>13098</v>
      </c>
      <c r="H28" s="225">
        <f>G28/F28*100</f>
        <v>30.602803738317757</v>
      </c>
      <c r="J28" s="122"/>
      <c r="K28" s="121"/>
      <c r="L28" s="12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s="116" customFormat="1" ht="14.25" customHeight="1">
      <c r="A29" s="75"/>
      <c r="B29" s="219" t="s">
        <v>193</v>
      </c>
      <c r="C29" s="244"/>
      <c r="D29" s="218" t="s">
        <v>64</v>
      </c>
      <c r="E29" s="220">
        <f>E30+E35</f>
        <v>3347750</v>
      </c>
      <c r="F29" s="220">
        <f>F30+F35</f>
        <v>1174943</v>
      </c>
      <c r="G29" s="220">
        <f>G30+G35</f>
        <v>712954.54</v>
      </c>
      <c r="H29" s="221">
        <f aca="true" t="shared" si="2" ref="H29:H46">G29/F29*100</f>
        <v>60.67992574958956</v>
      </c>
      <c r="J29" s="34"/>
      <c r="K29" s="120"/>
      <c r="L29" s="120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s="116" customFormat="1" ht="45.75" customHeight="1">
      <c r="A30" s="75" t="s">
        <v>194</v>
      </c>
      <c r="B30" s="222" t="s">
        <v>195</v>
      </c>
      <c r="C30" s="259" t="s">
        <v>147</v>
      </c>
      <c r="D30" s="218" t="s">
        <v>65</v>
      </c>
      <c r="E30" s="220">
        <f>E31+E32+E33+E34</f>
        <v>1013700</v>
      </c>
      <c r="F30" s="220">
        <f>F31+F32+F33+F34</f>
        <v>476743</v>
      </c>
      <c r="G30" s="220">
        <f>G31+G32+G33+G34</f>
        <v>365997.44</v>
      </c>
      <c r="H30" s="221">
        <f>G30/F30*100</f>
        <v>76.77038572144741</v>
      </c>
      <c r="J30" s="34"/>
      <c r="K30" s="120"/>
      <c r="L30" s="120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s="116" customFormat="1" ht="14.25" customHeight="1">
      <c r="A31" s="232"/>
      <c r="B31" s="223"/>
      <c r="C31" s="247"/>
      <c r="D31" s="223">
        <v>2111</v>
      </c>
      <c r="E31" s="224">
        <v>899000</v>
      </c>
      <c r="F31" s="224">
        <v>395566</v>
      </c>
      <c r="G31" s="224">
        <v>290650</v>
      </c>
      <c r="H31" s="223">
        <f t="shared" si="2"/>
        <v>73.476992461435</v>
      </c>
      <c r="J31" s="34"/>
      <c r="K31" s="120"/>
      <c r="L31" s="120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8" ht="13.5">
      <c r="A32" s="75"/>
      <c r="B32" s="223"/>
      <c r="C32" s="247"/>
      <c r="D32" s="223">
        <v>2120</v>
      </c>
      <c r="E32" s="224">
        <v>102200</v>
      </c>
      <c r="F32" s="224">
        <v>68677</v>
      </c>
      <c r="G32" s="224">
        <v>62850</v>
      </c>
      <c r="H32" s="225">
        <f t="shared" si="2"/>
        <v>91.51535448549005</v>
      </c>
    </row>
    <row r="33" spans="1:8" ht="13.5">
      <c r="A33" s="75"/>
      <c r="B33" s="223"/>
      <c r="C33" s="247"/>
      <c r="D33" s="223">
        <v>2240</v>
      </c>
      <c r="E33" s="224">
        <v>1000</v>
      </c>
      <c r="F33" s="224">
        <v>1000</v>
      </c>
      <c r="G33" s="224">
        <v>1000</v>
      </c>
      <c r="H33" s="223">
        <f t="shared" si="2"/>
        <v>100</v>
      </c>
    </row>
    <row r="34" spans="1:8" ht="13.5">
      <c r="A34" s="233"/>
      <c r="B34" s="223"/>
      <c r="C34" s="247"/>
      <c r="D34" s="223">
        <v>2273</v>
      </c>
      <c r="E34" s="224">
        <v>11500</v>
      </c>
      <c r="F34" s="224">
        <v>11500</v>
      </c>
      <c r="G34" s="224">
        <v>11497.44</v>
      </c>
      <c r="H34" s="225">
        <f t="shared" si="2"/>
        <v>99.97773913043478</v>
      </c>
    </row>
    <row r="35" spans="1:8" ht="41.25">
      <c r="A35" s="75" t="s">
        <v>196</v>
      </c>
      <c r="B35" s="222" t="s">
        <v>187</v>
      </c>
      <c r="C35" s="261" t="s">
        <v>157</v>
      </c>
      <c r="D35" s="230" t="s">
        <v>65</v>
      </c>
      <c r="E35" s="76">
        <f>E36</f>
        <v>2334050</v>
      </c>
      <c r="F35" s="76">
        <f>F36</f>
        <v>698200</v>
      </c>
      <c r="G35" s="76">
        <f>G36</f>
        <v>346957.1</v>
      </c>
      <c r="H35" s="234">
        <f t="shared" si="2"/>
        <v>49.69308221140074</v>
      </c>
    </row>
    <row r="36" spans="1:8" ht="13.5">
      <c r="A36" s="75"/>
      <c r="B36" s="223"/>
      <c r="C36" s="247"/>
      <c r="D36" s="223">
        <v>2620</v>
      </c>
      <c r="E36" s="224">
        <v>2334050</v>
      </c>
      <c r="F36" s="224">
        <v>698200</v>
      </c>
      <c r="G36" s="224">
        <v>346957.1</v>
      </c>
      <c r="H36" s="225">
        <f t="shared" si="2"/>
        <v>49.69308221140074</v>
      </c>
    </row>
    <row r="37" spans="1:8" ht="13.5">
      <c r="A37" s="75"/>
      <c r="B37" s="219" t="s">
        <v>197</v>
      </c>
      <c r="C37" s="244"/>
      <c r="D37" s="218" t="s">
        <v>64</v>
      </c>
      <c r="E37" s="220">
        <f>E38</f>
        <v>232290</v>
      </c>
      <c r="F37" s="220">
        <f>F38</f>
        <v>56800</v>
      </c>
      <c r="G37" s="220">
        <f>G38</f>
        <v>24586.48</v>
      </c>
      <c r="H37" s="221">
        <f t="shared" si="2"/>
        <v>43.28605633802817</v>
      </c>
    </row>
    <row r="38" spans="1:8" ht="41.25">
      <c r="A38" s="75" t="s">
        <v>198</v>
      </c>
      <c r="B38" s="222" t="s">
        <v>187</v>
      </c>
      <c r="C38" s="261" t="s">
        <v>160</v>
      </c>
      <c r="D38" s="230" t="s">
        <v>65</v>
      </c>
      <c r="E38" s="76">
        <v>232290</v>
      </c>
      <c r="F38" s="76">
        <f>F39</f>
        <v>56800</v>
      </c>
      <c r="G38" s="76">
        <f>G39</f>
        <v>24586.48</v>
      </c>
      <c r="H38" s="129">
        <f t="shared" si="2"/>
        <v>43.28605633802817</v>
      </c>
    </row>
    <row r="39" spans="1:8" ht="13.5">
      <c r="A39" s="235"/>
      <c r="B39" s="223"/>
      <c r="C39" s="247"/>
      <c r="D39" s="223">
        <v>2620</v>
      </c>
      <c r="E39" s="224">
        <v>232290</v>
      </c>
      <c r="F39" s="224">
        <v>56800</v>
      </c>
      <c r="G39" s="224">
        <v>24586.48</v>
      </c>
      <c r="H39" s="225">
        <f t="shared" si="2"/>
        <v>43.28605633802817</v>
      </c>
    </row>
    <row r="40" spans="1:8" ht="13.5">
      <c r="A40" s="75"/>
      <c r="B40" s="219" t="s">
        <v>199</v>
      </c>
      <c r="C40" s="244"/>
      <c r="D40" s="218" t="s">
        <v>64</v>
      </c>
      <c r="E40" s="220">
        <f>E41+E44</f>
        <v>1509980</v>
      </c>
      <c r="F40" s="220">
        <f>F41+F44</f>
        <v>939300</v>
      </c>
      <c r="G40" s="220">
        <f>G41+G44</f>
        <v>856992.62</v>
      </c>
      <c r="H40" s="221">
        <f t="shared" si="2"/>
        <v>91.23737038219952</v>
      </c>
    </row>
    <row r="41" spans="1:8" ht="27">
      <c r="A41" s="75" t="s">
        <v>200</v>
      </c>
      <c r="B41" s="222" t="s">
        <v>201</v>
      </c>
      <c r="C41" s="119">
        <v>1014082</v>
      </c>
      <c r="D41" s="230" t="s">
        <v>65</v>
      </c>
      <c r="E41" s="76">
        <f>E42+E43</f>
        <v>1330600</v>
      </c>
      <c r="F41" s="76">
        <f>F42+F43</f>
        <v>885000</v>
      </c>
      <c r="G41" s="76">
        <f>G42+G43</f>
        <v>821812.73</v>
      </c>
      <c r="H41" s="129">
        <f t="shared" si="2"/>
        <v>92.86019548022598</v>
      </c>
    </row>
    <row r="42" spans="1:8" ht="13.5">
      <c r="A42" s="75"/>
      <c r="B42" s="223"/>
      <c r="C42" s="247"/>
      <c r="D42" s="223">
        <v>2111</v>
      </c>
      <c r="E42" s="224">
        <f>+E30</f>
        <v>1013700</v>
      </c>
      <c r="F42" s="224">
        <v>692200</v>
      </c>
      <c r="G42" s="224">
        <v>676387.08</v>
      </c>
      <c r="H42" s="225">
        <f>G42/F42*100</f>
        <v>97.71555619763073</v>
      </c>
    </row>
    <row r="43" spans="1:8" ht="13.5">
      <c r="A43" s="236"/>
      <c r="B43" s="223"/>
      <c r="C43" s="247"/>
      <c r="D43" s="223">
        <v>2120</v>
      </c>
      <c r="E43" s="224">
        <v>316900</v>
      </c>
      <c r="F43" s="224">
        <v>192800</v>
      </c>
      <c r="G43" s="224">
        <v>145425.65</v>
      </c>
      <c r="H43" s="225">
        <f t="shared" si="2"/>
        <v>75.42824170124481</v>
      </c>
    </row>
    <row r="44" spans="1:8" ht="41.25">
      <c r="A44" s="75" t="s">
        <v>202</v>
      </c>
      <c r="B44" s="222" t="s">
        <v>187</v>
      </c>
      <c r="C44" s="259" t="s">
        <v>165</v>
      </c>
      <c r="D44" s="218" t="s">
        <v>65</v>
      </c>
      <c r="E44" s="220">
        <f>E45</f>
        <v>179380</v>
      </c>
      <c r="F44" s="220">
        <f>F45</f>
        <v>54300</v>
      </c>
      <c r="G44" s="220">
        <f>G45</f>
        <v>35179.89</v>
      </c>
      <c r="H44" s="221">
        <f t="shared" si="2"/>
        <v>64.78801104972376</v>
      </c>
    </row>
    <row r="45" spans="1:8" ht="13.5">
      <c r="A45" s="233"/>
      <c r="B45" s="223"/>
      <c r="C45" s="247"/>
      <c r="D45" s="223">
        <v>2620</v>
      </c>
      <c r="E45" s="224">
        <v>179380</v>
      </c>
      <c r="F45" s="224">
        <v>54300</v>
      </c>
      <c r="G45" s="224">
        <v>35179.89</v>
      </c>
      <c r="H45" s="225">
        <f t="shared" si="2"/>
        <v>64.78801104972376</v>
      </c>
    </row>
    <row r="46" spans="1:8" ht="13.5">
      <c r="A46" s="75"/>
      <c r="B46" s="219" t="s">
        <v>203</v>
      </c>
      <c r="C46" s="244"/>
      <c r="D46" s="218" t="s">
        <v>64</v>
      </c>
      <c r="E46" s="220">
        <f>E47+E49+E52</f>
        <v>10853660</v>
      </c>
      <c r="F46" s="220">
        <f>F47+F49+F52</f>
        <v>7244000</v>
      </c>
      <c r="G46" s="220">
        <f>G47+G49+G52</f>
        <v>7382.95</v>
      </c>
      <c r="H46" s="225">
        <f t="shared" si="2"/>
        <v>0.1019181391496411</v>
      </c>
    </row>
    <row r="47" spans="1:8" ht="41.25">
      <c r="A47" s="75" t="s">
        <v>204</v>
      </c>
      <c r="B47" s="237" t="s">
        <v>187</v>
      </c>
      <c r="C47" s="119">
        <v>3719800</v>
      </c>
      <c r="D47" s="238" t="s">
        <v>65</v>
      </c>
      <c r="E47" s="239">
        <f>E48</f>
        <v>253660</v>
      </c>
      <c r="F47" s="239">
        <f>F48</f>
        <v>63400</v>
      </c>
      <c r="G47" s="239">
        <f>G48</f>
        <v>7382.95</v>
      </c>
      <c r="H47" s="240">
        <f aca="true" t="shared" si="3" ref="H47:H55">G47/F47*100</f>
        <v>11.645031545741325</v>
      </c>
    </row>
    <row r="48" spans="1:8" ht="13.5">
      <c r="A48" s="75"/>
      <c r="B48" s="223"/>
      <c r="C48" s="247"/>
      <c r="D48" s="223">
        <v>2620</v>
      </c>
      <c r="E48" s="224">
        <v>253660</v>
      </c>
      <c r="F48" s="224">
        <v>63400</v>
      </c>
      <c r="G48" s="224">
        <v>7382.95</v>
      </c>
      <c r="H48" s="228">
        <f t="shared" si="3"/>
        <v>11.645031545741325</v>
      </c>
    </row>
    <row r="49" spans="1:8" ht="27">
      <c r="A49" s="75" t="s">
        <v>205</v>
      </c>
      <c r="B49" s="241" t="s">
        <v>207</v>
      </c>
      <c r="C49" s="247">
        <v>3719730</v>
      </c>
      <c r="D49" s="218" t="s">
        <v>65</v>
      </c>
      <c r="E49" s="220">
        <v>10600000</v>
      </c>
      <c r="F49" s="220">
        <f>F50+F51</f>
        <v>1850000</v>
      </c>
      <c r="G49" s="220">
        <f>G50+G51</f>
        <v>0</v>
      </c>
      <c r="H49" s="228">
        <f t="shared" si="3"/>
        <v>0</v>
      </c>
    </row>
    <row r="50" spans="1:8" ht="13.5">
      <c r="A50" s="75"/>
      <c r="B50" s="223"/>
      <c r="C50" s="247"/>
      <c r="D50" s="223">
        <v>2620</v>
      </c>
      <c r="E50" s="224"/>
      <c r="F50" s="224">
        <v>900000</v>
      </c>
      <c r="G50" s="224"/>
      <c r="H50" s="228">
        <f t="shared" si="3"/>
        <v>0</v>
      </c>
    </row>
    <row r="51" spans="1:8" ht="13.5">
      <c r="A51" s="75"/>
      <c r="B51" s="223"/>
      <c r="C51" s="247"/>
      <c r="D51" s="223">
        <v>3220</v>
      </c>
      <c r="E51" s="224"/>
      <c r="F51" s="224">
        <v>950000</v>
      </c>
      <c r="G51" s="224"/>
      <c r="H51" s="228">
        <f t="shared" si="3"/>
        <v>0</v>
      </c>
    </row>
    <row r="52" spans="1:8" ht="13.5">
      <c r="A52" s="75"/>
      <c r="B52" s="223"/>
      <c r="C52" s="247">
        <v>3719770</v>
      </c>
      <c r="D52" s="218" t="s">
        <v>65</v>
      </c>
      <c r="E52" s="220">
        <f>E53+E54</f>
        <v>0</v>
      </c>
      <c r="F52" s="220">
        <f>F53+F54</f>
        <v>5330600</v>
      </c>
      <c r="G52" s="220">
        <f>G53+G54</f>
        <v>0</v>
      </c>
      <c r="H52" s="228">
        <f t="shared" si="3"/>
        <v>0</v>
      </c>
    </row>
    <row r="53" spans="1:8" ht="13.5">
      <c r="A53" s="75"/>
      <c r="B53" s="223"/>
      <c r="C53" s="247"/>
      <c r="D53" s="223">
        <v>2620</v>
      </c>
      <c r="E53" s="224"/>
      <c r="F53" s="224">
        <v>1874600</v>
      </c>
      <c r="G53" s="224"/>
      <c r="H53" s="228">
        <f t="shared" si="3"/>
        <v>0</v>
      </c>
    </row>
    <row r="54" spans="1:8" ht="13.5">
      <c r="A54" s="75"/>
      <c r="B54" s="223"/>
      <c r="C54" s="247"/>
      <c r="D54" s="223">
        <v>3220</v>
      </c>
      <c r="E54" s="224"/>
      <c r="F54" s="224">
        <v>3456000</v>
      </c>
      <c r="G54" s="224"/>
      <c r="H54" s="228">
        <f t="shared" si="3"/>
        <v>0</v>
      </c>
    </row>
    <row r="55" spans="1:8" ht="21" customHeight="1">
      <c r="A55" s="242"/>
      <c r="B55" s="256" t="s">
        <v>64</v>
      </c>
      <c r="C55" s="244"/>
      <c r="D55" s="218"/>
      <c r="E55" s="220">
        <f>E11+E26+E29+E37+E40+E46</f>
        <v>61667600</v>
      </c>
      <c r="F55" s="220">
        <f>F11+F26+F29+F37+F40+F46</f>
        <v>14600343</v>
      </c>
      <c r="G55" s="220">
        <f>G11+G26+G29+G37+G40+G46</f>
        <v>2730433.27</v>
      </c>
      <c r="H55" s="228">
        <f t="shared" si="3"/>
        <v>18.701158390593974</v>
      </c>
    </row>
    <row r="56" ht="12.75">
      <c r="A56" s="243"/>
    </row>
    <row r="57" spans="1:2" ht="12.75">
      <c r="A57" s="18"/>
      <c r="B57" s="2" t="s">
        <v>136</v>
      </c>
    </row>
  </sheetData>
  <sheetProtection/>
  <mergeCells count="4">
    <mergeCell ref="B1:H1"/>
    <mergeCell ref="B2:H2"/>
    <mergeCell ref="B6:H6"/>
    <mergeCell ref="B7:H7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63" r:id="rId1"/>
  <headerFooter alignWithMargins="0">
    <oddFooter>&amp;R&amp;P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Головне 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Ficaj</dc:creator>
  <cp:keywords/>
  <dc:description/>
  <cp:lastModifiedBy>Admin</cp:lastModifiedBy>
  <cp:lastPrinted>2021-07-13T10:47:03Z</cp:lastPrinted>
  <dcterms:created xsi:type="dcterms:W3CDTF">2009-05-07T11:18:16Z</dcterms:created>
  <dcterms:modified xsi:type="dcterms:W3CDTF">2021-07-16T11:17:37Z</dcterms:modified>
  <cp:category/>
  <cp:version/>
  <cp:contentType/>
  <cp:contentStatus/>
</cp:coreProperties>
</file>